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lexiadis\Desktop\"/>
    </mc:Choice>
  </mc:AlternateContent>
  <workbookProtection workbookPassword="B898" lockStructure="1"/>
  <bookViews>
    <workbookView xWindow="0" yWindow="0" windowWidth="28800" windowHeight="12304"/>
  </bookViews>
  <sheets>
    <sheet name="Introduction" sheetId="1" r:id="rId1"/>
    <sheet name="1" sheetId="3" r:id="rId2"/>
    <sheet name="2" sheetId="4" r:id="rId3"/>
    <sheet name="3" sheetId="5" r:id="rId4"/>
    <sheet name="4" sheetId="6" r:id="rId5"/>
    <sheet name="5" sheetId="7" r:id="rId6"/>
    <sheet name="6" sheetId="8" r:id="rId7"/>
    <sheet name="7" sheetId="9" r:id="rId8"/>
    <sheet name="8" sheetId="10" r:id="rId9"/>
    <sheet name="Definitions" sheetId="17" r:id="rId10"/>
    <sheet name="Drivers" sheetId="18" state="veryHidden" r:id="rId11"/>
  </sheets>
  <externalReferences>
    <externalReference r:id="rId12"/>
  </externalReferences>
  <definedNames>
    <definedName name="CarriageReturn">Drivers!$H$93</definedName>
    <definedName name="Category">Drivers!$K$63:$K$64</definedName>
    <definedName name="Category_detailed">Drivers!$K$64:$K$66</definedName>
    <definedName name="CategoryRecommended">Drivers!$K$64:$N$64</definedName>
    <definedName name="CategoryRequired">Drivers!$K$63:$N$63</definedName>
    <definedName name="CategoryTranslationTable">Drivers!$K$63:$N$66</definedName>
    <definedName name="ComplianceNA">Drivers!$K$56:$N$56</definedName>
    <definedName name="ComplianceNo">Drivers!$K$55:$N$55</definedName>
    <definedName name="CompliancePartial">Drivers!$K$54:$N$54</definedName>
    <definedName name="ComplianceYes">Drivers!$K$53:$N$53</definedName>
    <definedName name="ComplianceYesNoPartialNA">Drivers!$G$53:$G$56</definedName>
    <definedName name="EvidenceYesNo">Drivers!$G$58:$G$59</definedName>
    <definedName name="Function">Drivers!$K$5:$K$12</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41595.5207060185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guage">Introduction!$G$2</definedName>
    <definedName name="LanguageNumber">Drivers!$H$82</definedName>
    <definedName name="Languages">Drivers!$F$83:$F$86</definedName>
    <definedName name="LanguageTable">Drivers!$F$83:$H$86</definedName>
    <definedName name="P1.1">'1'!#REF!</definedName>
    <definedName name="P1.2">'1'!#REF!</definedName>
    <definedName name="P2.1">'2'!#REF!</definedName>
    <definedName name="P2.2">'2'!#REF!</definedName>
    <definedName name="P2.3">'2'!#REF!</definedName>
    <definedName name="P2.4">'2'!#REF!</definedName>
    <definedName name="P2.5">'2'!#REF!</definedName>
    <definedName name="P2.6">'2'!#REF!</definedName>
    <definedName name="P2.7">'2'!#REF!</definedName>
    <definedName name="P3.1">'3'!#REF!</definedName>
    <definedName name="P3.2">'3'!#REF!</definedName>
    <definedName name="P3.3">'3'!#REF!</definedName>
    <definedName name="P3.4">'3'!#REF!</definedName>
    <definedName name="P4.1">'4'!#REF!</definedName>
    <definedName name="P4.2">'4'!#REF!</definedName>
    <definedName name="P4.3">'4'!#REF!</definedName>
    <definedName name="P4.4">'4'!#REF!</definedName>
    <definedName name="P4.5">'4'!#REF!</definedName>
    <definedName name="P4.6">'4'!#REF!</definedName>
    <definedName name="P4.7">'4'!#REF!</definedName>
    <definedName name="P5.1">'5'!#REF!</definedName>
    <definedName name="P5.2">'5'!#REF!</definedName>
    <definedName name="P5.3">'5'!#REF!</definedName>
    <definedName name="P6.1">'6'!#REF!</definedName>
    <definedName name="P6.2">'6'!#REF!</definedName>
    <definedName name="P7.1">'7'!#REF!</definedName>
    <definedName name="P7.2">'7'!#REF!</definedName>
    <definedName name="P7.3">'7'!#REF!</definedName>
    <definedName name="P8.1">'8'!#REF!</definedName>
    <definedName name="P8.2">'8'!#REF!</definedName>
    <definedName name="P8.3">'8'!#REF!</definedName>
    <definedName name="P8.4">'8'!#REF!</definedName>
    <definedName name="PrincipleLookupTranslationTable" comment="TEMP - lookup and translation table for Principles and Sub-Principles">Introduction!$C$5:$AB$36</definedName>
    <definedName name="_xlnm.Print_Area" localSheetId="1">'1'!$B:$B</definedName>
    <definedName name="_xlnm.Print_Area" localSheetId="2">'2'!$B:$B</definedName>
    <definedName name="_xlnm.Print_Area" localSheetId="3">'3'!$B:$B</definedName>
    <definedName name="_xlnm.Print_Area" localSheetId="4">'4'!$B:$B</definedName>
    <definedName name="_xlnm.Print_Area" localSheetId="5">'5'!$B:$B</definedName>
    <definedName name="_xlnm.Print_Area" localSheetId="6">'6'!$B:$B</definedName>
    <definedName name="_xlnm.Print_Area" localSheetId="7">'7'!$B:$B</definedName>
    <definedName name="_xlnm.Print_Area" localSheetId="8">'8'!$B:$B</definedName>
    <definedName name="_xlnm.Print_Titles" localSheetId="1">'1'!$3:$3</definedName>
    <definedName name="_xlnm.Print_Titles" localSheetId="2">'2'!$3:$3</definedName>
    <definedName name="_xlnm.Print_Titles" localSheetId="3">'3'!$3:$3</definedName>
    <definedName name="_xlnm.Print_Titles" localSheetId="4">'4'!$3:$3</definedName>
    <definedName name="_xlnm.Print_Titles" localSheetId="5">'5'!$3:$3</definedName>
    <definedName name="_xlnm.Print_Titles" localSheetId="6">'6'!$3:$3</definedName>
    <definedName name="_xlnm.Print_Titles" localSheetId="7">'7'!$3:$3</definedName>
    <definedName name="_xlnm.Print_Titles" localSheetId="8">'8'!$3:$3</definedName>
    <definedName name="Spacer1">Drivers!$H$91</definedName>
    <definedName name="Spacer2">Drivers!$H$92</definedName>
    <definedName name="TranslatedAll">Drivers!$F$72</definedName>
    <definedName name="TranslatedAllCategories">Drivers!$F$73</definedName>
    <definedName name="TranslatedAllPrinciples">Drivers!$F$74</definedName>
    <definedName name="TranslatedCompliance">Drivers!$F$75</definedName>
    <definedName name="TranslatedCompliance_by_Sub_Principle">Drivers!$F$77</definedName>
    <definedName name="TranslatedFilter">Drivers!$F$79</definedName>
    <definedName name="TranslatedNA">Drivers!$G$56</definedName>
    <definedName name="TranslatedNA_indicators_excluded">Drivers!$F$78</definedName>
    <definedName name="TranslatedNo">Drivers!$G$55</definedName>
    <definedName name="TranslatedOther">Drivers!$G$57</definedName>
    <definedName name="TranslatedOverallCompliance">Drivers!$F$76</definedName>
    <definedName name="TranslatedPartial">Drivers!$G$54</definedName>
    <definedName name="TranslatedPrinciple">Drivers!$F$70</definedName>
    <definedName name="TranslatedRecommended">Drivers!$F$64</definedName>
    <definedName name="TranslatedRequired">Drivers!$F$63</definedName>
    <definedName name="TranslatedTotal">Drivers!$F$71</definedName>
    <definedName name="TranslatedYes">Drivers!$G$53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4" l="1"/>
  <c r="B5" i="4"/>
  <c r="B4" i="4"/>
  <c r="B16" i="3"/>
  <c r="B15" i="3"/>
  <c r="B12" i="3"/>
  <c r="B11" i="3"/>
  <c r="B8" i="3"/>
  <c r="B7" i="3"/>
  <c r="B4" i="3"/>
  <c r="H93" i="18"/>
  <c r="H82" i="18"/>
  <c r="B13" i="10" s="1"/>
  <c r="F76" i="18"/>
  <c r="N75" i="18"/>
  <c r="M75" i="18"/>
  <c r="L75" i="18"/>
  <c r="K75" i="18"/>
  <c r="F74" i="18"/>
  <c r="F72" i="18"/>
  <c r="N69" i="18"/>
  <c r="M69" i="18"/>
  <c r="L69" i="18"/>
  <c r="K69" i="18"/>
  <c r="F65" i="18"/>
  <c r="F63" i="18"/>
  <c r="N62" i="18"/>
  <c r="M62" i="18"/>
  <c r="L62" i="18"/>
  <c r="K62" i="18"/>
  <c r="N59" i="18"/>
  <c r="M59" i="18"/>
  <c r="L59" i="18"/>
  <c r="K59" i="18"/>
  <c r="N58" i="18"/>
  <c r="M58" i="18"/>
  <c r="L58" i="18"/>
  <c r="K58" i="18"/>
  <c r="G58" i="18"/>
  <c r="G54" i="18"/>
  <c r="N52" i="18"/>
  <c r="M52" i="18"/>
  <c r="L52" i="18"/>
  <c r="K52" i="18"/>
  <c r="F49" i="18"/>
  <c r="F47" i="18"/>
  <c r="F43" i="18"/>
  <c r="F41" i="18"/>
  <c r="F39" i="18"/>
  <c r="N37" i="18"/>
  <c r="M37" i="18"/>
  <c r="L37" i="18"/>
  <c r="K37" i="18"/>
  <c r="N36" i="18"/>
  <c r="M36" i="18"/>
  <c r="L36" i="18"/>
  <c r="K36" i="18"/>
  <c r="N35" i="18"/>
  <c r="M35" i="18"/>
  <c r="L35" i="18"/>
  <c r="K35" i="18"/>
  <c r="F35" i="18"/>
  <c r="F34" i="18"/>
  <c r="F33" i="18"/>
  <c r="F31" i="18"/>
  <c r="F30" i="18"/>
  <c r="F29" i="18"/>
  <c r="F27" i="18"/>
  <c r="F26" i="18"/>
  <c r="F25" i="18"/>
  <c r="F23" i="18"/>
  <c r="F22" i="18"/>
  <c r="F21" i="18"/>
  <c r="F19" i="18"/>
  <c r="F18" i="18"/>
  <c r="N17" i="18"/>
  <c r="M17" i="18"/>
  <c r="L17" i="18"/>
  <c r="K17" i="18"/>
  <c r="H11" i="18"/>
  <c r="F11" i="18"/>
  <c r="D11" i="18"/>
  <c r="H10" i="18"/>
  <c r="F10" i="18"/>
  <c r="D10" i="18"/>
  <c r="H9" i="18"/>
  <c r="F9" i="18"/>
  <c r="D9" i="18"/>
  <c r="H8" i="18"/>
  <c r="F8" i="18"/>
  <c r="D8" i="18"/>
  <c r="H7" i="18"/>
  <c r="F7" i="18"/>
  <c r="D7" i="18"/>
  <c r="H6" i="18"/>
  <c r="F6" i="18"/>
  <c r="D6" i="18"/>
  <c r="H5" i="18"/>
  <c r="F5" i="18"/>
  <c r="D5" i="18"/>
  <c r="H4" i="18"/>
  <c r="H12" i="18" s="1"/>
  <c r="F4" i="18"/>
  <c r="F12" i="18" s="1"/>
  <c r="D4" i="18"/>
  <c r="T124" i="17"/>
  <c r="R124" i="17"/>
  <c r="P124" i="17"/>
  <c r="N124" i="17"/>
  <c r="L124" i="17"/>
  <c r="J124" i="17"/>
  <c r="H124" i="17"/>
  <c r="F124" i="17"/>
  <c r="B124" i="17" s="1"/>
  <c r="C124" i="17"/>
  <c r="T123" i="17"/>
  <c r="R123" i="17"/>
  <c r="P123" i="17"/>
  <c r="N123" i="17"/>
  <c r="L123" i="17"/>
  <c r="J123" i="17"/>
  <c r="H123" i="17"/>
  <c r="C123" i="17" s="1"/>
  <c r="F123" i="17"/>
  <c r="T122" i="17"/>
  <c r="R122" i="17"/>
  <c r="P122" i="17"/>
  <c r="N122" i="17"/>
  <c r="L122" i="17"/>
  <c r="J122" i="17"/>
  <c r="H122" i="17"/>
  <c r="F122" i="17"/>
  <c r="C122" i="17"/>
  <c r="T121" i="17"/>
  <c r="R121" i="17"/>
  <c r="P121" i="17"/>
  <c r="N121" i="17"/>
  <c r="L121" i="17"/>
  <c r="J121" i="17"/>
  <c r="H121" i="17"/>
  <c r="F121" i="17"/>
  <c r="B121" i="17"/>
  <c r="T120" i="17"/>
  <c r="R120" i="17"/>
  <c r="P120" i="17"/>
  <c r="N120" i="17"/>
  <c r="L120" i="17"/>
  <c r="J120" i="17"/>
  <c r="H120" i="17"/>
  <c r="F120" i="17"/>
  <c r="B120" i="17" s="1"/>
  <c r="C120" i="17"/>
  <c r="T119" i="17"/>
  <c r="R119" i="17"/>
  <c r="P119" i="17"/>
  <c r="N119" i="17"/>
  <c r="L119" i="17"/>
  <c r="J119" i="17"/>
  <c r="H119" i="17"/>
  <c r="C119" i="17" s="1"/>
  <c r="F119" i="17"/>
  <c r="T118" i="17"/>
  <c r="R118" i="17"/>
  <c r="P118" i="17"/>
  <c r="N118" i="17"/>
  <c r="L118" i="17"/>
  <c r="J118" i="17"/>
  <c r="H118" i="17"/>
  <c r="F118" i="17"/>
  <c r="C118" i="17"/>
  <c r="T117" i="17"/>
  <c r="R117" i="17"/>
  <c r="P117" i="17"/>
  <c r="N117" i="17"/>
  <c r="L117" i="17"/>
  <c r="J117" i="17"/>
  <c r="H117" i="17"/>
  <c r="C117" i="17" s="1"/>
  <c r="F117" i="17"/>
  <c r="B117" i="17"/>
  <c r="C116" i="17"/>
  <c r="B116" i="17"/>
  <c r="C115" i="17"/>
  <c r="B115" i="17"/>
  <c r="C114" i="17"/>
  <c r="B114" i="17"/>
  <c r="C113" i="17"/>
  <c r="B113" i="17"/>
  <c r="C112" i="17"/>
  <c r="B112" i="17"/>
  <c r="C111" i="17"/>
  <c r="B111" i="17"/>
  <c r="C110" i="17"/>
  <c r="B110" i="17"/>
  <c r="C109" i="17"/>
  <c r="B109" i="17"/>
  <c r="C108" i="17"/>
  <c r="B108" i="17"/>
  <c r="C107" i="17"/>
  <c r="B107" i="17"/>
  <c r="C106" i="17"/>
  <c r="B106" i="17"/>
  <c r="C105" i="17"/>
  <c r="B105" i="17"/>
  <c r="C104" i="17"/>
  <c r="B104" i="17"/>
  <c r="C103" i="17"/>
  <c r="B103" i="17"/>
  <c r="C102" i="17"/>
  <c r="B102" i="17"/>
  <c r="C101" i="17"/>
  <c r="B101" i="17"/>
  <c r="C100" i="17"/>
  <c r="B100" i="17"/>
  <c r="C99" i="17"/>
  <c r="B99" i="17"/>
  <c r="C98" i="17"/>
  <c r="B98" i="17"/>
  <c r="C97" i="17"/>
  <c r="B97" i="17"/>
  <c r="S96" i="17"/>
  <c r="O96" i="17"/>
  <c r="K96" i="17"/>
  <c r="C96" i="17"/>
  <c r="B96" i="17"/>
  <c r="S95" i="17"/>
  <c r="O95" i="17"/>
  <c r="K95" i="17"/>
  <c r="C95" i="17"/>
  <c r="B95" i="17"/>
  <c r="O94" i="17"/>
  <c r="C94" i="17"/>
  <c r="B94" i="17"/>
  <c r="S93" i="17"/>
  <c r="O93" i="17"/>
  <c r="K93" i="17"/>
  <c r="C93" i="17"/>
  <c r="B93" i="17"/>
  <c r="S92" i="17"/>
  <c r="O92" i="17"/>
  <c r="K92" i="17"/>
  <c r="C92" i="17"/>
  <c r="B92" i="17"/>
  <c r="S91" i="17"/>
  <c r="O91" i="17"/>
  <c r="K91" i="17"/>
  <c r="C91" i="17"/>
  <c r="B91" i="17"/>
  <c r="S90" i="17"/>
  <c r="O90" i="17"/>
  <c r="K90" i="17"/>
  <c r="C90" i="17"/>
  <c r="B90" i="17"/>
  <c r="S89" i="17"/>
  <c r="O89" i="17"/>
  <c r="K89" i="17"/>
  <c r="C89" i="17"/>
  <c r="B89" i="17"/>
  <c r="S88" i="17"/>
  <c r="O88" i="17"/>
  <c r="K88" i="17"/>
  <c r="C88" i="17"/>
  <c r="B88" i="17"/>
  <c r="S87" i="17"/>
  <c r="O87" i="17"/>
  <c r="K87" i="17"/>
  <c r="C87" i="17"/>
  <c r="B87" i="17"/>
  <c r="S86" i="17"/>
  <c r="O86" i="17"/>
  <c r="K86" i="17"/>
  <c r="C86" i="17"/>
  <c r="B86" i="17"/>
  <c r="O85" i="17"/>
  <c r="C85" i="17"/>
  <c r="B85" i="17"/>
  <c r="S84" i="17"/>
  <c r="O84" i="17"/>
  <c r="K84" i="17"/>
  <c r="C84" i="17"/>
  <c r="B84" i="17"/>
  <c r="S83" i="17"/>
  <c r="O83" i="17"/>
  <c r="K83" i="17"/>
  <c r="C83" i="17"/>
  <c r="B83" i="17"/>
  <c r="S82" i="17"/>
  <c r="O82" i="17"/>
  <c r="K82" i="17"/>
  <c r="C82" i="17"/>
  <c r="B82" i="17"/>
  <c r="S81" i="17"/>
  <c r="O81" i="17"/>
  <c r="K81" i="17"/>
  <c r="C81" i="17"/>
  <c r="B81" i="17"/>
  <c r="S80" i="17"/>
  <c r="O80" i="17"/>
  <c r="K80" i="17"/>
  <c r="C80" i="17"/>
  <c r="B80" i="17"/>
  <c r="S79" i="17"/>
  <c r="O79" i="17"/>
  <c r="K79" i="17"/>
  <c r="C79" i="17"/>
  <c r="B79" i="17"/>
  <c r="S78" i="17"/>
  <c r="O78" i="17"/>
  <c r="K78" i="17"/>
  <c r="C78" i="17"/>
  <c r="B78" i="17"/>
  <c r="S77" i="17"/>
  <c r="O77" i="17"/>
  <c r="K77" i="17"/>
  <c r="C77" i="17"/>
  <c r="B77" i="17"/>
  <c r="S76" i="17"/>
  <c r="O76" i="17"/>
  <c r="K76" i="17"/>
  <c r="C76" i="17"/>
  <c r="B76" i="17"/>
  <c r="O75" i="17"/>
  <c r="C75" i="17"/>
  <c r="B75" i="17"/>
  <c r="S74" i="17"/>
  <c r="O74" i="17"/>
  <c r="K74" i="17"/>
  <c r="C74" i="17"/>
  <c r="B74" i="17"/>
  <c r="S73" i="17"/>
  <c r="O73" i="17"/>
  <c r="K73" i="17"/>
  <c r="C73" i="17"/>
  <c r="B73" i="17"/>
  <c r="S72" i="17"/>
  <c r="O72" i="17"/>
  <c r="K72" i="17"/>
  <c r="C72" i="17"/>
  <c r="B72" i="17"/>
  <c r="S71" i="17"/>
  <c r="O71" i="17"/>
  <c r="K71" i="17"/>
  <c r="C71" i="17"/>
  <c r="B71" i="17"/>
  <c r="S70" i="17"/>
  <c r="O70" i="17"/>
  <c r="K70" i="17"/>
  <c r="C70" i="17"/>
  <c r="B70" i="17"/>
  <c r="S69" i="17"/>
  <c r="O69" i="17"/>
  <c r="K69" i="17"/>
  <c r="C69" i="17"/>
  <c r="B69" i="17"/>
  <c r="S68" i="17"/>
  <c r="O68" i="17"/>
  <c r="K68" i="17"/>
  <c r="C68" i="17"/>
  <c r="B68" i="17"/>
  <c r="S67" i="17"/>
  <c r="O67" i="17"/>
  <c r="K67" i="17"/>
  <c r="C67" i="17"/>
  <c r="B67" i="17"/>
  <c r="S66" i="17"/>
  <c r="O66" i="17"/>
  <c r="K66" i="17"/>
  <c r="C66" i="17"/>
  <c r="B66" i="17"/>
  <c r="S65" i="17"/>
  <c r="O65" i="17"/>
  <c r="K65" i="17"/>
  <c r="C65" i="17"/>
  <c r="B65" i="17"/>
  <c r="S64" i="17"/>
  <c r="O64" i="17"/>
  <c r="K64" i="17"/>
  <c r="C64" i="17"/>
  <c r="B64" i="17"/>
  <c r="S63" i="17"/>
  <c r="O63" i="17"/>
  <c r="K63" i="17"/>
  <c r="C63" i="17"/>
  <c r="B63" i="17"/>
  <c r="S62" i="17"/>
  <c r="O62" i="17"/>
  <c r="K62" i="17"/>
  <c r="C62" i="17"/>
  <c r="B62" i="17"/>
  <c r="S61" i="17"/>
  <c r="O61" i="17"/>
  <c r="K61" i="17"/>
  <c r="C61" i="17"/>
  <c r="B61" i="17"/>
  <c r="S60" i="17"/>
  <c r="O60" i="17"/>
  <c r="K60" i="17"/>
  <c r="C60" i="17"/>
  <c r="B60" i="17"/>
  <c r="S59" i="17"/>
  <c r="O59" i="17"/>
  <c r="K59" i="17"/>
  <c r="C59" i="17"/>
  <c r="B59" i="17"/>
  <c r="S58" i="17"/>
  <c r="O58" i="17"/>
  <c r="K58" i="17"/>
  <c r="C58" i="17"/>
  <c r="B58" i="17"/>
  <c r="S57" i="17"/>
  <c r="O57" i="17"/>
  <c r="K57" i="17"/>
  <c r="C57" i="17"/>
  <c r="B57" i="17"/>
  <c r="S56" i="17"/>
  <c r="O56" i="17"/>
  <c r="K56" i="17"/>
  <c r="C56" i="17"/>
  <c r="B56" i="17"/>
  <c r="S55" i="17"/>
  <c r="O55" i="17"/>
  <c r="K55" i="17"/>
  <c r="C55" i="17"/>
  <c r="B55" i="17"/>
  <c r="S54" i="17"/>
  <c r="O54" i="17"/>
  <c r="K54" i="17"/>
  <c r="C54" i="17"/>
  <c r="B54" i="17"/>
  <c r="S53" i="17"/>
  <c r="O53" i="17"/>
  <c r="K53" i="17"/>
  <c r="C53" i="17"/>
  <c r="B53" i="17"/>
  <c r="S52" i="17"/>
  <c r="O52" i="17"/>
  <c r="K52" i="17"/>
  <c r="C52" i="17"/>
  <c r="B52" i="17"/>
  <c r="S51" i="17"/>
  <c r="O51" i="17"/>
  <c r="K51" i="17"/>
  <c r="C51" i="17"/>
  <c r="B51" i="17"/>
  <c r="O50" i="17"/>
  <c r="C50" i="17"/>
  <c r="B50" i="17"/>
  <c r="S49" i="17"/>
  <c r="O49" i="17"/>
  <c r="K49" i="17"/>
  <c r="C49" i="17"/>
  <c r="B49" i="17"/>
  <c r="O48" i="17"/>
  <c r="C48" i="17"/>
  <c r="B48" i="17"/>
  <c r="S47" i="17"/>
  <c r="O47" i="17"/>
  <c r="K47" i="17"/>
  <c r="C47" i="17"/>
  <c r="B47" i="17"/>
  <c r="S46" i="17"/>
  <c r="O46" i="17"/>
  <c r="K46" i="17"/>
  <c r="C46" i="17"/>
  <c r="B46" i="17"/>
  <c r="S45" i="17"/>
  <c r="O45" i="17"/>
  <c r="K45" i="17"/>
  <c r="C45" i="17"/>
  <c r="B45" i="17"/>
  <c r="S44" i="17"/>
  <c r="O44" i="17"/>
  <c r="K44" i="17"/>
  <c r="C44" i="17"/>
  <c r="B44" i="17"/>
  <c r="S43" i="17"/>
  <c r="O43" i="17"/>
  <c r="K43" i="17"/>
  <c r="C43" i="17"/>
  <c r="B43" i="17"/>
  <c r="S42" i="17"/>
  <c r="O42" i="17"/>
  <c r="K42" i="17"/>
  <c r="C42" i="17"/>
  <c r="B42" i="17"/>
  <c r="S41" i="17"/>
  <c r="O41" i="17"/>
  <c r="K41" i="17"/>
  <c r="C41" i="17"/>
  <c r="B41" i="17"/>
  <c r="S40" i="17"/>
  <c r="O40" i="17"/>
  <c r="K40" i="17"/>
  <c r="C40" i="17"/>
  <c r="B40" i="17"/>
  <c r="S39" i="17"/>
  <c r="O39" i="17"/>
  <c r="K39" i="17"/>
  <c r="C39" i="17"/>
  <c r="B39" i="17"/>
  <c r="S38" i="17"/>
  <c r="O38" i="17"/>
  <c r="K38" i="17"/>
  <c r="C38" i="17"/>
  <c r="B38" i="17"/>
  <c r="S37" i="17"/>
  <c r="O37" i="17"/>
  <c r="K37" i="17"/>
  <c r="C37" i="17"/>
  <c r="B37" i="17"/>
  <c r="S36" i="17"/>
  <c r="O36" i="17"/>
  <c r="K36" i="17"/>
  <c r="C36" i="17"/>
  <c r="B36" i="17"/>
  <c r="S35" i="17"/>
  <c r="O35" i="17"/>
  <c r="K35" i="17"/>
  <c r="C35" i="17"/>
  <c r="B35" i="17"/>
  <c r="S34" i="17"/>
  <c r="O34" i="17"/>
  <c r="K34" i="17"/>
  <c r="C34" i="17"/>
  <c r="B34" i="17"/>
  <c r="S33" i="17"/>
  <c r="O33" i="17"/>
  <c r="K33" i="17"/>
  <c r="C33" i="17"/>
  <c r="B33" i="17"/>
  <c r="S32" i="17"/>
  <c r="O32" i="17"/>
  <c r="K32" i="17"/>
  <c r="C32" i="17"/>
  <c r="B32" i="17"/>
  <c r="S31" i="17"/>
  <c r="O31" i="17"/>
  <c r="K31" i="17"/>
  <c r="C31" i="17"/>
  <c r="B31" i="17"/>
  <c r="S30" i="17"/>
  <c r="O30" i="17"/>
  <c r="K30" i="17"/>
  <c r="C30" i="17"/>
  <c r="B30" i="17"/>
  <c r="S29" i="17"/>
  <c r="O29" i="17"/>
  <c r="K29" i="17"/>
  <c r="C29" i="17"/>
  <c r="B29" i="17"/>
  <c r="S28" i="17"/>
  <c r="O28" i="17"/>
  <c r="K28" i="17"/>
  <c r="C28" i="17"/>
  <c r="B28" i="17"/>
  <c r="S27" i="17"/>
  <c r="O27" i="17"/>
  <c r="K27" i="17"/>
  <c r="C27" i="17"/>
  <c r="B27" i="17"/>
  <c r="S26" i="17"/>
  <c r="O26" i="17"/>
  <c r="K26" i="17"/>
  <c r="C26" i="17"/>
  <c r="B26" i="17"/>
  <c r="S25" i="17"/>
  <c r="O25" i="17"/>
  <c r="K25" i="17"/>
  <c r="C25" i="17"/>
  <c r="B25" i="17"/>
  <c r="S24" i="17"/>
  <c r="O24" i="17"/>
  <c r="K24" i="17"/>
  <c r="C24" i="17"/>
  <c r="B24" i="17"/>
  <c r="S23" i="17"/>
  <c r="O23" i="17"/>
  <c r="K23" i="17"/>
  <c r="C23" i="17"/>
  <c r="B23" i="17"/>
  <c r="S22" i="17"/>
  <c r="O22" i="17"/>
  <c r="K22" i="17"/>
  <c r="C22" i="17"/>
  <c r="B22" i="17"/>
  <c r="S21" i="17"/>
  <c r="O21" i="17"/>
  <c r="K21" i="17"/>
  <c r="C21" i="17"/>
  <c r="B21" i="17"/>
  <c r="S20" i="17"/>
  <c r="O20" i="17"/>
  <c r="K20" i="17"/>
  <c r="C20" i="17"/>
  <c r="B20" i="17"/>
  <c r="S19" i="17"/>
  <c r="O19" i="17"/>
  <c r="K19" i="17"/>
  <c r="C19" i="17"/>
  <c r="B19" i="17"/>
  <c r="S18" i="17"/>
  <c r="O18" i="17"/>
  <c r="K18" i="17"/>
  <c r="C18" i="17"/>
  <c r="B18" i="17"/>
  <c r="S17" i="17"/>
  <c r="O17" i="17"/>
  <c r="K17" i="17"/>
  <c r="C17" i="17"/>
  <c r="B17" i="17"/>
  <c r="S16" i="17"/>
  <c r="O16" i="17"/>
  <c r="K16" i="17"/>
  <c r="C16" i="17"/>
  <c r="B16" i="17"/>
  <c r="S15" i="17"/>
  <c r="O15" i="17"/>
  <c r="K15" i="17"/>
  <c r="C15" i="17"/>
  <c r="B15" i="17"/>
  <c r="S14" i="17"/>
  <c r="O14" i="17"/>
  <c r="K14" i="17"/>
  <c r="C14" i="17"/>
  <c r="B14" i="17"/>
  <c r="S13" i="17"/>
  <c r="O13" i="17"/>
  <c r="K13" i="17"/>
  <c r="C13" i="17"/>
  <c r="B13" i="17"/>
  <c r="S12" i="17"/>
  <c r="O12" i="17"/>
  <c r="K12" i="17"/>
  <c r="C12" i="17"/>
  <c r="B12" i="17"/>
  <c r="S11" i="17"/>
  <c r="O11" i="17"/>
  <c r="K11" i="17"/>
  <c r="C11" i="17"/>
  <c r="B11" i="17"/>
  <c r="S10" i="17"/>
  <c r="O10" i="17"/>
  <c r="K10" i="17"/>
  <c r="C10" i="17"/>
  <c r="B10" i="17"/>
  <c r="S9" i="17"/>
  <c r="O9" i="17"/>
  <c r="K9" i="17"/>
  <c r="C9" i="17"/>
  <c r="B9" i="17"/>
  <c r="S8" i="17"/>
  <c r="O8" i="17"/>
  <c r="K8" i="17"/>
  <c r="C8" i="17"/>
  <c r="B8" i="17"/>
  <c r="S7" i="17"/>
  <c r="O7" i="17"/>
  <c r="K7" i="17"/>
  <c r="C7" i="17"/>
  <c r="B7" i="17"/>
  <c r="S6" i="17"/>
  <c r="O6" i="17"/>
  <c r="K6" i="17"/>
  <c r="C6" i="17"/>
  <c r="B6" i="17"/>
  <c r="S5" i="17"/>
  <c r="O5" i="17"/>
  <c r="K5" i="17"/>
  <c r="C5" i="17"/>
  <c r="B5" i="17"/>
  <c r="S4" i="17"/>
  <c r="O4" i="17"/>
  <c r="K4" i="17"/>
  <c r="C4" i="17"/>
  <c r="B4" i="17"/>
  <c r="C3" i="17"/>
  <c r="B3" i="17"/>
  <c r="C2" i="17"/>
  <c r="B2" i="17"/>
  <c r="Y14" i="10"/>
  <c r="W14" i="10"/>
  <c r="S14" i="10"/>
  <c r="M14" i="10"/>
  <c r="K14" i="10"/>
  <c r="Y13" i="10"/>
  <c r="W13" i="10"/>
  <c r="S13" i="10"/>
  <c r="Q13" i="10"/>
  <c r="M13" i="10"/>
  <c r="K13" i="10"/>
  <c r="Y12" i="10"/>
  <c r="W12" i="10"/>
  <c r="S12" i="10"/>
  <c r="Q12" i="10"/>
  <c r="M12" i="10"/>
  <c r="K12" i="10"/>
  <c r="Y11" i="10"/>
  <c r="W11" i="10"/>
  <c r="S11" i="10"/>
  <c r="Q11" i="10"/>
  <c r="M11" i="10"/>
  <c r="K11" i="10"/>
  <c r="Y10" i="10"/>
  <c r="W10" i="10"/>
  <c r="S10" i="10"/>
  <c r="Q10" i="10"/>
  <c r="M10" i="10"/>
  <c r="K10" i="10"/>
  <c r="Y9" i="10"/>
  <c r="W9" i="10"/>
  <c r="S9" i="10"/>
  <c r="Q9" i="10"/>
  <c r="M9" i="10"/>
  <c r="K9" i="10"/>
  <c r="Y8" i="10"/>
  <c r="W8" i="10"/>
  <c r="S8" i="10"/>
  <c r="Q8" i="10"/>
  <c r="M8" i="10"/>
  <c r="K8" i="10"/>
  <c r="Y7" i="10"/>
  <c r="W7" i="10"/>
  <c r="S7" i="10"/>
  <c r="Q7" i="10"/>
  <c r="M7" i="10"/>
  <c r="K7" i="10"/>
  <c r="Y6" i="10"/>
  <c r="W6" i="10"/>
  <c r="S6" i="10"/>
  <c r="Q6" i="10"/>
  <c r="M6" i="10"/>
  <c r="K6" i="10"/>
  <c r="Y5" i="10"/>
  <c r="W5" i="10"/>
  <c r="S5" i="10"/>
  <c r="Q5" i="10"/>
  <c r="M5" i="10"/>
  <c r="K5" i="10"/>
  <c r="Y4" i="10"/>
  <c r="W4" i="10"/>
  <c r="S4" i="10"/>
  <c r="Q4" i="10"/>
  <c r="M4" i="10"/>
  <c r="K4" i="10"/>
  <c r="B3" i="10"/>
  <c r="Y27" i="9"/>
  <c r="W27" i="9"/>
  <c r="S27" i="9"/>
  <c r="M27" i="9"/>
  <c r="K27" i="9"/>
  <c r="Y26" i="9"/>
  <c r="W26" i="9"/>
  <c r="S26" i="9"/>
  <c r="Q26" i="9"/>
  <c r="M26" i="9"/>
  <c r="K26" i="9"/>
  <c r="Y25" i="9"/>
  <c r="W25" i="9"/>
  <c r="S25" i="9"/>
  <c r="Q25" i="9"/>
  <c r="M25" i="9"/>
  <c r="K25" i="9"/>
  <c r="Y24" i="9"/>
  <c r="W24" i="9"/>
  <c r="S24" i="9"/>
  <c r="Q24" i="9"/>
  <c r="M24" i="9"/>
  <c r="K24" i="9"/>
  <c r="Y23" i="9"/>
  <c r="W23" i="9"/>
  <c r="S23" i="9"/>
  <c r="Q23" i="9"/>
  <c r="M23" i="9"/>
  <c r="K23" i="9"/>
  <c r="Y22" i="9"/>
  <c r="W22" i="9"/>
  <c r="S22" i="9"/>
  <c r="Q22" i="9"/>
  <c r="M22" i="9"/>
  <c r="K22" i="9"/>
  <c r="Y21" i="9"/>
  <c r="W21" i="9"/>
  <c r="S21" i="9"/>
  <c r="Q21" i="9"/>
  <c r="M21" i="9"/>
  <c r="K21" i="9"/>
  <c r="Y20" i="9"/>
  <c r="W20" i="9"/>
  <c r="S20" i="9"/>
  <c r="Q20" i="9"/>
  <c r="M20" i="9"/>
  <c r="K20" i="9"/>
  <c r="Y19" i="9"/>
  <c r="W19" i="9"/>
  <c r="S19" i="9"/>
  <c r="Q19" i="9"/>
  <c r="M19" i="9"/>
  <c r="K19" i="9"/>
  <c r="Y18" i="9"/>
  <c r="W18" i="9"/>
  <c r="S18" i="9"/>
  <c r="Q18" i="9"/>
  <c r="M18" i="9"/>
  <c r="K18" i="9"/>
  <c r="Y17" i="9"/>
  <c r="W17" i="9"/>
  <c r="S17" i="9"/>
  <c r="Q17" i="9"/>
  <c r="M17" i="9"/>
  <c r="K17" i="9"/>
  <c r="Y16" i="9"/>
  <c r="W16" i="9"/>
  <c r="S16" i="9"/>
  <c r="Q16" i="9"/>
  <c r="M16" i="9"/>
  <c r="K16" i="9"/>
  <c r="Y15" i="9"/>
  <c r="W15" i="9"/>
  <c r="S15" i="9"/>
  <c r="Q15" i="9"/>
  <c r="M15" i="9"/>
  <c r="K15" i="9"/>
  <c r="Y14" i="9"/>
  <c r="W14" i="9"/>
  <c r="S14" i="9"/>
  <c r="Q14" i="9"/>
  <c r="M14" i="9"/>
  <c r="K14" i="9"/>
  <c r="Y13" i="9"/>
  <c r="W13" i="9"/>
  <c r="S13" i="9"/>
  <c r="Q13" i="9"/>
  <c r="M13" i="9"/>
  <c r="K13" i="9"/>
  <c r="Y12" i="9"/>
  <c r="W12" i="9"/>
  <c r="S12" i="9"/>
  <c r="Q12" i="9"/>
  <c r="M12" i="9"/>
  <c r="K12" i="9"/>
  <c r="Y11" i="9"/>
  <c r="W11" i="9"/>
  <c r="S11" i="9"/>
  <c r="Q11" i="9"/>
  <c r="M11" i="9"/>
  <c r="K11" i="9"/>
  <c r="Y10" i="9"/>
  <c r="W10" i="9"/>
  <c r="S10" i="9"/>
  <c r="Q10" i="9"/>
  <c r="M10" i="9"/>
  <c r="K10" i="9"/>
  <c r="Y9" i="9"/>
  <c r="W9" i="9"/>
  <c r="S9" i="9"/>
  <c r="Q9" i="9"/>
  <c r="M9" i="9"/>
  <c r="K9" i="9"/>
  <c r="Y8" i="9"/>
  <c r="W8" i="9"/>
  <c r="S8" i="9"/>
  <c r="Q8" i="9"/>
  <c r="M8" i="9"/>
  <c r="K8" i="9"/>
  <c r="Y7" i="9"/>
  <c r="W7" i="9"/>
  <c r="S7" i="9"/>
  <c r="Q7" i="9"/>
  <c r="M7" i="9"/>
  <c r="K7" i="9"/>
  <c r="Y6" i="9"/>
  <c r="W6" i="9"/>
  <c r="S6" i="9"/>
  <c r="Q6" i="9"/>
  <c r="M6" i="9"/>
  <c r="K6" i="9"/>
  <c r="Y5" i="9"/>
  <c r="W5" i="9"/>
  <c r="S5" i="9"/>
  <c r="Q5" i="9"/>
  <c r="M5" i="9"/>
  <c r="K5" i="9"/>
  <c r="Y4" i="9"/>
  <c r="W4" i="9"/>
  <c r="S4" i="9"/>
  <c r="Q4" i="9"/>
  <c r="M4" i="9"/>
  <c r="K4" i="9"/>
  <c r="B3" i="9"/>
  <c r="Y20" i="8"/>
  <c r="W20" i="8"/>
  <c r="S20" i="8"/>
  <c r="M20" i="8"/>
  <c r="K20" i="8"/>
  <c r="Y19" i="8"/>
  <c r="W19" i="8"/>
  <c r="S19" i="8"/>
  <c r="Q19" i="8"/>
  <c r="M19" i="8"/>
  <c r="K19" i="8"/>
  <c r="Y18" i="8"/>
  <c r="W18" i="8"/>
  <c r="S18" i="8"/>
  <c r="Q18" i="8"/>
  <c r="M18" i="8"/>
  <c r="K18" i="8"/>
  <c r="Y17" i="8"/>
  <c r="W17" i="8"/>
  <c r="S17" i="8"/>
  <c r="Q17" i="8"/>
  <c r="M17" i="8"/>
  <c r="K17" i="8"/>
  <c r="Y16" i="8"/>
  <c r="W16" i="8"/>
  <c r="S16" i="8"/>
  <c r="Q16" i="8"/>
  <c r="M16" i="8"/>
  <c r="K16" i="8"/>
  <c r="Y15" i="8"/>
  <c r="W15" i="8"/>
  <c r="S15" i="8"/>
  <c r="Q15" i="8"/>
  <c r="M15" i="8"/>
  <c r="K15" i="8"/>
  <c r="Y14" i="8"/>
  <c r="W14" i="8"/>
  <c r="S14" i="8"/>
  <c r="Q14" i="8"/>
  <c r="M14" i="8"/>
  <c r="K14" i="8"/>
  <c r="Y13" i="8"/>
  <c r="W13" i="8"/>
  <c r="S13" i="8"/>
  <c r="Q13" i="8"/>
  <c r="M13" i="8"/>
  <c r="K13" i="8"/>
  <c r="Y12" i="8"/>
  <c r="W12" i="8"/>
  <c r="S12" i="8"/>
  <c r="Q12" i="8"/>
  <c r="M12" i="8"/>
  <c r="K12" i="8"/>
  <c r="Y11" i="8"/>
  <c r="W11" i="8"/>
  <c r="S11" i="8"/>
  <c r="Q11" i="8"/>
  <c r="M11" i="8"/>
  <c r="K11" i="8"/>
  <c r="Y10" i="8"/>
  <c r="W10" i="8"/>
  <c r="S10" i="8"/>
  <c r="Q10" i="8"/>
  <c r="M10" i="8"/>
  <c r="K10" i="8"/>
  <c r="Y9" i="8"/>
  <c r="W9" i="8"/>
  <c r="S9" i="8"/>
  <c r="Q9" i="8"/>
  <c r="M9" i="8"/>
  <c r="K9" i="8"/>
  <c r="Y8" i="8"/>
  <c r="W8" i="8"/>
  <c r="S8" i="8"/>
  <c r="Q8" i="8"/>
  <c r="M8" i="8"/>
  <c r="K8" i="8"/>
  <c r="Y7" i="8"/>
  <c r="W7" i="8"/>
  <c r="S7" i="8"/>
  <c r="Q7" i="8"/>
  <c r="M7" i="8"/>
  <c r="K7" i="8"/>
  <c r="Y6" i="8"/>
  <c r="W6" i="8"/>
  <c r="S6" i="8"/>
  <c r="Q6" i="8"/>
  <c r="M6" i="8"/>
  <c r="K6" i="8"/>
  <c r="Y5" i="8"/>
  <c r="W5" i="8"/>
  <c r="S5" i="8"/>
  <c r="Q5" i="8"/>
  <c r="M5" i="8"/>
  <c r="K5" i="8"/>
  <c r="Y4" i="8"/>
  <c r="W4" i="8"/>
  <c r="S4" i="8"/>
  <c r="Q4" i="8"/>
  <c r="M4" i="8"/>
  <c r="K4" i="8"/>
  <c r="C29" i="18"/>
  <c r="D29" i="18" s="1"/>
  <c r="B3" i="8"/>
  <c r="Y71" i="7"/>
  <c r="W71" i="7"/>
  <c r="S71" i="7"/>
  <c r="Q71" i="7"/>
  <c r="M71" i="7"/>
  <c r="K71" i="7"/>
  <c r="Y70" i="7"/>
  <c r="W70" i="7"/>
  <c r="S70" i="7"/>
  <c r="Q70" i="7"/>
  <c r="M70" i="7"/>
  <c r="K70" i="7"/>
  <c r="Y69" i="7"/>
  <c r="W69" i="7"/>
  <c r="S69" i="7"/>
  <c r="Q69" i="7"/>
  <c r="M69" i="7"/>
  <c r="K69" i="7"/>
  <c r="Y68" i="7"/>
  <c r="W68" i="7"/>
  <c r="S68" i="7"/>
  <c r="Q68" i="7"/>
  <c r="M68" i="7"/>
  <c r="K68" i="7"/>
  <c r="Y67" i="7"/>
  <c r="W67" i="7"/>
  <c r="S67" i="7"/>
  <c r="Q67" i="7"/>
  <c r="M67" i="7"/>
  <c r="K67" i="7"/>
  <c r="Y66" i="7"/>
  <c r="W66" i="7"/>
  <c r="S66" i="7"/>
  <c r="Q66" i="7"/>
  <c r="M66" i="7"/>
  <c r="K66" i="7"/>
  <c r="Y65" i="7"/>
  <c r="W65" i="7"/>
  <c r="S65" i="7"/>
  <c r="Q65" i="7"/>
  <c r="M65" i="7"/>
  <c r="K65" i="7"/>
  <c r="Y64" i="7"/>
  <c r="W64" i="7"/>
  <c r="S64" i="7"/>
  <c r="Q64" i="7"/>
  <c r="M64" i="7"/>
  <c r="K64" i="7"/>
  <c r="Y63" i="7"/>
  <c r="W63" i="7"/>
  <c r="S63" i="7"/>
  <c r="Q63" i="7"/>
  <c r="M63" i="7"/>
  <c r="K63" i="7"/>
  <c r="Y62" i="7"/>
  <c r="W62" i="7"/>
  <c r="S62" i="7"/>
  <c r="Q62" i="7"/>
  <c r="M62" i="7"/>
  <c r="K62" i="7"/>
  <c r="Y61" i="7"/>
  <c r="W61" i="7"/>
  <c r="S61" i="7"/>
  <c r="Q61" i="7"/>
  <c r="M61" i="7"/>
  <c r="K61" i="7"/>
  <c r="Y60" i="7"/>
  <c r="W60" i="7"/>
  <c r="S60" i="7"/>
  <c r="Q60" i="7"/>
  <c r="M60" i="7"/>
  <c r="K60" i="7"/>
  <c r="Y59" i="7"/>
  <c r="W59" i="7"/>
  <c r="S59" i="7"/>
  <c r="Q59" i="7"/>
  <c r="M59" i="7"/>
  <c r="K59" i="7"/>
  <c r="Y58" i="7"/>
  <c r="W58" i="7"/>
  <c r="S58" i="7"/>
  <c r="Q58" i="7"/>
  <c r="M58" i="7"/>
  <c r="K58" i="7"/>
  <c r="Y57" i="7"/>
  <c r="W57" i="7"/>
  <c r="S57" i="7"/>
  <c r="Q57" i="7"/>
  <c r="M57" i="7"/>
  <c r="K57" i="7"/>
  <c r="Y56" i="7"/>
  <c r="W56" i="7"/>
  <c r="S56" i="7"/>
  <c r="Q56" i="7"/>
  <c r="M56" i="7"/>
  <c r="K56" i="7"/>
  <c r="Y55" i="7"/>
  <c r="W55" i="7"/>
  <c r="S55" i="7"/>
  <c r="Q55" i="7"/>
  <c r="M55" i="7"/>
  <c r="K55" i="7"/>
  <c r="Y54" i="7"/>
  <c r="W54" i="7"/>
  <c r="S54" i="7"/>
  <c r="Q54" i="7"/>
  <c r="M54" i="7"/>
  <c r="K54" i="7"/>
  <c r="Y53" i="7"/>
  <c r="W53" i="7"/>
  <c r="S53" i="7"/>
  <c r="Q53" i="7"/>
  <c r="M53" i="7"/>
  <c r="K53" i="7"/>
  <c r="Y52" i="7"/>
  <c r="W52" i="7"/>
  <c r="S52" i="7"/>
  <c r="Q52" i="7"/>
  <c r="M52" i="7"/>
  <c r="K52" i="7"/>
  <c r="Y51" i="7"/>
  <c r="W51" i="7"/>
  <c r="S51" i="7"/>
  <c r="Q51" i="7"/>
  <c r="M51" i="7"/>
  <c r="K51" i="7"/>
  <c r="Y50" i="7"/>
  <c r="W50" i="7"/>
  <c r="S50" i="7"/>
  <c r="Q50" i="7"/>
  <c r="M50" i="7"/>
  <c r="K50" i="7"/>
  <c r="Y49" i="7"/>
  <c r="W49" i="7"/>
  <c r="S49" i="7"/>
  <c r="Q49" i="7"/>
  <c r="M49" i="7"/>
  <c r="K49" i="7"/>
  <c r="Y48" i="7"/>
  <c r="W48" i="7"/>
  <c r="S48" i="7"/>
  <c r="Q48" i="7"/>
  <c r="M48" i="7"/>
  <c r="K48" i="7"/>
  <c r="Y47" i="7"/>
  <c r="W47" i="7"/>
  <c r="S47" i="7"/>
  <c r="Q47" i="7"/>
  <c r="M47" i="7"/>
  <c r="K47" i="7"/>
  <c r="Y46" i="7"/>
  <c r="W46" i="7"/>
  <c r="S46" i="7"/>
  <c r="Q46" i="7"/>
  <c r="M46" i="7"/>
  <c r="K46" i="7"/>
  <c r="Y45" i="7"/>
  <c r="W45" i="7"/>
  <c r="S45" i="7"/>
  <c r="Q45" i="7"/>
  <c r="M45" i="7"/>
  <c r="K45" i="7"/>
  <c r="Y44" i="7"/>
  <c r="W44" i="7"/>
  <c r="S44" i="7"/>
  <c r="Q44" i="7"/>
  <c r="M44" i="7"/>
  <c r="K44" i="7"/>
  <c r="Y43" i="7"/>
  <c r="W43" i="7"/>
  <c r="S43" i="7"/>
  <c r="Q43" i="7"/>
  <c r="M43" i="7"/>
  <c r="K43" i="7"/>
  <c r="Y42" i="7"/>
  <c r="W42" i="7"/>
  <c r="S42" i="7"/>
  <c r="Q42" i="7"/>
  <c r="M42" i="7"/>
  <c r="K42" i="7"/>
  <c r="Y41" i="7"/>
  <c r="W41" i="7"/>
  <c r="S41" i="7"/>
  <c r="Q41" i="7"/>
  <c r="M41" i="7"/>
  <c r="K41" i="7"/>
  <c r="Y40" i="7"/>
  <c r="W40" i="7"/>
  <c r="S40" i="7"/>
  <c r="Q40" i="7"/>
  <c r="M40" i="7"/>
  <c r="K40" i="7"/>
  <c r="Y39" i="7"/>
  <c r="W39" i="7"/>
  <c r="S39" i="7"/>
  <c r="Q39" i="7"/>
  <c r="M39" i="7"/>
  <c r="K39" i="7"/>
  <c r="Y38" i="7"/>
  <c r="W38" i="7"/>
  <c r="S38" i="7"/>
  <c r="Q38" i="7"/>
  <c r="M38" i="7"/>
  <c r="K38" i="7"/>
  <c r="Y37" i="7"/>
  <c r="S37" i="7"/>
  <c r="M37" i="7"/>
  <c r="Y36" i="7"/>
  <c r="W36" i="7"/>
  <c r="S36" i="7"/>
  <c r="Q36" i="7"/>
  <c r="M36" i="7"/>
  <c r="K36" i="7"/>
  <c r="Y35" i="7"/>
  <c r="W35" i="7"/>
  <c r="S35" i="7"/>
  <c r="Q35" i="7"/>
  <c r="M35" i="7"/>
  <c r="K35" i="7"/>
  <c r="Y34" i="7"/>
  <c r="W34" i="7"/>
  <c r="S34" i="7"/>
  <c r="Q34" i="7"/>
  <c r="M34" i="7"/>
  <c r="K34" i="7"/>
  <c r="Y33" i="7"/>
  <c r="W33" i="7"/>
  <c r="S33" i="7"/>
  <c r="Q33" i="7"/>
  <c r="M33" i="7"/>
  <c r="K33" i="7"/>
  <c r="Y32" i="7"/>
  <c r="W32" i="7"/>
  <c r="S32" i="7"/>
  <c r="Q32" i="7"/>
  <c r="M32" i="7"/>
  <c r="K32" i="7"/>
  <c r="Y31" i="7"/>
  <c r="W31" i="7"/>
  <c r="S31" i="7"/>
  <c r="Q31" i="7"/>
  <c r="M31" i="7"/>
  <c r="K31" i="7"/>
  <c r="Y30" i="7"/>
  <c r="W30" i="7"/>
  <c r="S30" i="7"/>
  <c r="Q30" i="7"/>
  <c r="M30" i="7"/>
  <c r="K30" i="7"/>
  <c r="Y29" i="7"/>
  <c r="W29" i="7"/>
  <c r="S29" i="7"/>
  <c r="Q29" i="7"/>
  <c r="M29" i="7"/>
  <c r="K29" i="7"/>
  <c r="Y28" i="7"/>
  <c r="W28" i="7"/>
  <c r="S28" i="7"/>
  <c r="Q28" i="7"/>
  <c r="M28" i="7"/>
  <c r="K28" i="7"/>
  <c r="Y27" i="7"/>
  <c r="W27" i="7"/>
  <c r="S27" i="7"/>
  <c r="Q27" i="7"/>
  <c r="M27" i="7"/>
  <c r="K27" i="7"/>
  <c r="Y26" i="7"/>
  <c r="W26" i="7"/>
  <c r="S26" i="7"/>
  <c r="Q26" i="7"/>
  <c r="M26" i="7"/>
  <c r="K26" i="7"/>
  <c r="Y25" i="7"/>
  <c r="W25" i="7"/>
  <c r="S25" i="7"/>
  <c r="Q25" i="7"/>
  <c r="M25" i="7"/>
  <c r="K25" i="7"/>
  <c r="Y24" i="7"/>
  <c r="W24" i="7"/>
  <c r="S24" i="7"/>
  <c r="Q24" i="7"/>
  <c r="M24" i="7"/>
  <c r="K24" i="7"/>
  <c r="Y23" i="7"/>
  <c r="W23" i="7"/>
  <c r="S23" i="7"/>
  <c r="Q23" i="7"/>
  <c r="M23" i="7"/>
  <c r="K23" i="7"/>
  <c r="Y22" i="7"/>
  <c r="W22" i="7"/>
  <c r="S22" i="7"/>
  <c r="Q22" i="7"/>
  <c r="M22" i="7"/>
  <c r="K22" i="7"/>
  <c r="Y21" i="7"/>
  <c r="W21" i="7"/>
  <c r="S21" i="7"/>
  <c r="Q21" i="7"/>
  <c r="M21" i="7"/>
  <c r="K21" i="7"/>
  <c r="Y20" i="7"/>
  <c r="W20" i="7"/>
  <c r="S20" i="7"/>
  <c r="Q20" i="7"/>
  <c r="M20" i="7"/>
  <c r="K20" i="7"/>
  <c r="Y19" i="7"/>
  <c r="W19" i="7"/>
  <c r="S19" i="7"/>
  <c r="Q19" i="7"/>
  <c r="M19" i="7"/>
  <c r="K19" i="7"/>
  <c r="Y18" i="7"/>
  <c r="W18" i="7"/>
  <c r="S18" i="7"/>
  <c r="Q18" i="7"/>
  <c r="M18" i="7"/>
  <c r="K18" i="7"/>
  <c r="Y17" i="7"/>
  <c r="W17" i="7"/>
  <c r="S17" i="7"/>
  <c r="Q17" i="7"/>
  <c r="M17" i="7"/>
  <c r="K17" i="7"/>
  <c r="Y16" i="7"/>
  <c r="W16" i="7"/>
  <c r="S16" i="7"/>
  <c r="Q16" i="7"/>
  <c r="M16" i="7"/>
  <c r="K16" i="7"/>
  <c r="Y15" i="7"/>
  <c r="W15" i="7"/>
  <c r="S15" i="7"/>
  <c r="Q15" i="7"/>
  <c r="M15" i="7"/>
  <c r="K15" i="7"/>
  <c r="Y14" i="7"/>
  <c r="W14" i="7"/>
  <c r="S14" i="7"/>
  <c r="Q14" i="7"/>
  <c r="M14" i="7"/>
  <c r="K14" i="7"/>
  <c r="Y13" i="7"/>
  <c r="W13" i="7"/>
  <c r="S13" i="7"/>
  <c r="Q13" i="7"/>
  <c r="M13" i="7"/>
  <c r="K13" i="7"/>
  <c r="Y12" i="7"/>
  <c r="W12" i="7"/>
  <c r="S12" i="7"/>
  <c r="Q12" i="7"/>
  <c r="M12" i="7"/>
  <c r="K12" i="7"/>
  <c r="Y11" i="7"/>
  <c r="W11" i="7"/>
  <c r="S11" i="7"/>
  <c r="Q11" i="7"/>
  <c r="M11" i="7"/>
  <c r="K11" i="7"/>
  <c r="Y10" i="7"/>
  <c r="W10" i="7"/>
  <c r="S10" i="7"/>
  <c r="Q10" i="7"/>
  <c r="M10" i="7"/>
  <c r="K10" i="7"/>
  <c r="Y9" i="7"/>
  <c r="W9" i="7"/>
  <c r="S9" i="7"/>
  <c r="Q9" i="7"/>
  <c r="M9" i="7"/>
  <c r="K9" i="7"/>
  <c r="Y8" i="7"/>
  <c r="W8" i="7"/>
  <c r="S8" i="7"/>
  <c r="Q8" i="7"/>
  <c r="M8" i="7"/>
  <c r="K8" i="7"/>
  <c r="Y7" i="7"/>
  <c r="W7" i="7"/>
  <c r="S7" i="7"/>
  <c r="Q7" i="7"/>
  <c r="M7" i="7"/>
  <c r="K7" i="7"/>
  <c r="Y6" i="7"/>
  <c r="W6" i="7"/>
  <c r="S6" i="7"/>
  <c r="Q6" i="7"/>
  <c r="M6" i="7"/>
  <c r="K6" i="7"/>
  <c r="Y5" i="7"/>
  <c r="W5" i="7"/>
  <c r="S5" i="7"/>
  <c r="Q5" i="7"/>
  <c r="M5" i="7"/>
  <c r="K5" i="7"/>
  <c r="Y4" i="7"/>
  <c r="W4" i="7"/>
  <c r="S4" i="7"/>
  <c r="Q4" i="7"/>
  <c r="M4" i="7"/>
  <c r="K4" i="7"/>
  <c r="B3" i="7"/>
  <c r="Y66" i="6"/>
  <c r="W66" i="6"/>
  <c r="S66" i="6"/>
  <c r="Q66" i="6"/>
  <c r="M66" i="6"/>
  <c r="K66" i="6"/>
  <c r="Y65" i="6"/>
  <c r="W65" i="6"/>
  <c r="S65" i="6"/>
  <c r="Q65" i="6"/>
  <c r="M65" i="6"/>
  <c r="K65" i="6"/>
  <c r="Y64" i="6"/>
  <c r="W64" i="6"/>
  <c r="S64" i="6"/>
  <c r="Q64" i="6"/>
  <c r="M64" i="6"/>
  <c r="K64" i="6"/>
  <c r="Y63" i="6"/>
  <c r="W63" i="6"/>
  <c r="S63" i="6"/>
  <c r="Q63" i="6"/>
  <c r="M63" i="6"/>
  <c r="K63" i="6"/>
  <c r="Y62" i="6"/>
  <c r="W62" i="6"/>
  <c r="S62" i="6"/>
  <c r="Q62" i="6"/>
  <c r="M62" i="6"/>
  <c r="K62" i="6"/>
  <c r="Y61" i="6"/>
  <c r="W61" i="6"/>
  <c r="S61" i="6"/>
  <c r="Q61" i="6"/>
  <c r="M61" i="6"/>
  <c r="K61" i="6"/>
  <c r="Y60" i="6"/>
  <c r="W60" i="6"/>
  <c r="S60" i="6"/>
  <c r="Q60" i="6"/>
  <c r="M60" i="6"/>
  <c r="K60" i="6"/>
  <c r="Y59" i="6"/>
  <c r="W59" i="6"/>
  <c r="S59" i="6"/>
  <c r="Q59" i="6"/>
  <c r="M59" i="6"/>
  <c r="K59" i="6"/>
  <c r="Y58" i="6"/>
  <c r="W58" i="6"/>
  <c r="S58" i="6"/>
  <c r="Q58" i="6"/>
  <c r="M58" i="6"/>
  <c r="K58" i="6"/>
  <c r="Y57" i="6"/>
  <c r="W57" i="6"/>
  <c r="S57" i="6"/>
  <c r="Q57" i="6"/>
  <c r="M57" i="6"/>
  <c r="K57" i="6"/>
  <c r="Y56" i="6"/>
  <c r="W56" i="6"/>
  <c r="S56" i="6"/>
  <c r="Q56" i="6"/>
  <c r="M56" i="6"/>
  <c r="K56" i="6"/>
  <c r="Y55" i="6"/>
  <c r="W55" i="6"/>
  <c r="S55" i="6"/>
  <c r="Q55" i="6"/>
  <c r="M55" i="6"/>
  <c r="K55" i="6"/>
  <c r="Y54" i="6"/>
  <c r="W54" i="6"/>
  <c r="S54" i="6"/>
  <c r="Q54" i="6"/>
  <c r="M54" i="6"/>
  <c r="K54" i="6"/>
  <c r="Y53" i="6"/>
  <c r="W53" i="6"/>
  <c r="S53" i="6"/>
  <c r="Q53" i="6"/>
  <c r="M53" i="6"/>
  <c r="K53" i="6"/>
  <c r="Y52" i="6"/>
  <c r="W52" i="6"/>
  <c r="S52" i="6"/>
  <c r="Q52" i="6"/>
  <c r="M52" i="6"/>
  <c r="K52" i="6"/>
  <c r="Y51" i="6"/>
  <c r="W51" i="6"/>
  <c r="S51" i="6"/>
  <c r="Q51" i="6"/>
  <c r="M51" i="6"/>
  <c r="K51" i="6"/>
  <c r="Y50" i="6"/>
  <c r="W50" i="6"/>
  <c r="S50" i="6"/>
  <c r="Q50" i="6"/>
  <c r="M50" i="6"/>
  <c r="K50" i="6"/>
  <c r="Y49" i="6"/>
  <c r="W49" i="6"/>
  <c r="S49" i="6"/>
  <c r="Q49" i="6"/>
  <c r="M49" i="6"/>
  <c r="K49" i="6"/>
  <c r="Y48" i="6"/>
  <c r="W48" i="6"/>
  <c r="S48" i="6"/>
  <c r="Q48" i="6"/>
  <c r="M48" i="6"/>
  <c r="K48" i="6"/>
  <c r="Y47" i="6"/>
  <c r="W47" i="6"/>
  <c r="S47" i="6"/>
  <c r="Q47" i="6"/>
  <c r="M47" i="6"/>
  <c r="K47" i="6"/>
  <c r="Y46" i="6"/>
  <c r="W46" i="6"/>
  <c r="S46" i="6"/>
  <c r="Q46" i="6"/>
  <c r="M46" i="6"/>
  <c r="K46" i="6"/>
  <c r="Y45" i="6"/>
  <c r="W45" i="6"/>
  <c r="S45" i="6"/>
  <c r="Q45" i="6"/>
  <c r="M45" i="6"/>
  <c r="K45" i="6"/>
  <c r="Y44" i="6"/>
  <c r="W44" i="6"/>
  <c r="S44" i="6"/>
  <c r="Q44" i="6"/>
  <c r="M44" i="6"/>
  <c r="K44" i="6"/>
  <c r="Y43" i="6"/>
  <c r="W43" i="6"/>
  <c r="S43" i="6"/>
  <c r="Q43" i="6"/>
  <c r="M43" i="6"/>
  <c r="K43" i="6"/>
  <c r="Y42" i="6"/>
  <c r="W42" i="6"/>
  <c r="S42" i="6"/>
  <c r="Q42" i="6"/>
  <c r="M42" i="6"/>
  <c r="K42" i="6"/>
  <c r="Y41" i="6"/>
  <c r="W41" i="6"/>
  <c r="S41" i="6"/>
  <c r="Q41" i="6"/>
  <c r="M41" i="6"/>
  <c r="K41" i="6"/>
  <c r="Y40" i="6"/>
  <c r="W40" i="6"/>
  <c r="S40" i="6"/>
  <c r="Q40" i="6"/>
  <c r="M40" i="6"/>
  <c r="K40" i="6"/>
  <c r="Y39" i="6"/>
  <c r="W39" i="6"/>
  <c r="S39" i="6"/>
  <c r="Q39" i="6"/>
  <c r="M39" i="6"/>
  <c r="K39" i="6"/>
  <c r="Y38" i="6"/>
  <c r="W38" i="6"/>
  <c r="S38" i="6"/>
  <c r="Q38" i="6"/>
  <c r="M38" i="6"/>
  <c r="K38" i="6"/>
  <c r="Y37" i="6"/>
  <c r="W37" i="6"/>
  <c r="S37" i="6"/>
  <c r="Q37" i="6"/>
  <c r="M37" i="6"/>
  <c r="K37" i="6"/>
  <c r="Y36" i="6"/>
  <c r="W36" i="6"/>
  <c r="S36" i="6"/>
  <c r="Q36" i="6"/>
  <c r="M36" i="6"/>
  <c r="K36" i="6"/>
  <c r="Y35" i="6"/>
  <c r="W35" i="6"/>
  <c r="S35" i="6"/>
  <c r="Q35" i="6"/>
  <c r="M35" i="6"/>
  <c r="K35" i="6"/>
  <c r="Y34" i="6"/>
  <c r="W34" i="6"/>
  <c r="S34" i="6"/>
  <c r="Q34" i="6"/>
  <c r="M34" i="6"/>
  <c r="K34" i="6"/>
  <c r="Y33" i="6"/>
  <c r="W33" i="6"/>
  <c r="S33" i="6"/>
  <c r="Q33" i="6"/>
  <c r="M33" i="6"/>
  <c r="K33" i="6"/>
  <c r="Y32" i="6"/>
  <c r="W32" i="6"/>
  <c r="S32" i="6"/>
  <c r="Q32" i="6"/>
  <c r="M32" i="6"/>
  <c r="K32" i="6"/>
  <c r="Y31" i="6"/>
  <c r="W31" i="6"/>
  <c r="S31" i="6"/>
  <c r="Q31" i="6"/>
  <c r="M31" i="6"/>
  <c r="K31" i="6"/>
  <c r="Y30" i="6"/>
  <c r="W30" i="6"/>
  <c r="S30" i="6"/>
  <c r="Q30" i="6"/>
  <c r="M30" i="6"/>
  <c r="K30" i="6"/>
  <c r="Y29" i="6"/>
  <c r="W29" i="6"/>
  <c r="S29" i="6"/>
  <c r="Q29" i="6"/>
  <c r="M29" i="6"/>
  <c r="K29" i="6"/>
  <c r="Y28" i="6"/>
  <c r="W28" i="6"/>
  <c r="S28" i="6"/>
  <c r="Q28" i="6"/>
  <c r="M28" i="6"/>
  <c r="K28" i="6"/>
  <c r="Y27" i="6"/>
  <c r="W27" i="6"/>
  <c r="S27" i="6"/>
  <c r="Q27" i="6"/>
  <c r="M27" i="6"/>
  <c r="K27" i="6"/>
  <c r="Y26" i="6"/>
  <c r="W26" i="6"/>
  <c r="S26" i="6"/>
  <c r="Q26" i="6"/>
  <c r="M26" i="6"/>
  <c r="K26" i="6"/>
  <c r="Y25" i="6"/>
  <c r="W25" i="6"/>
  <c r="S25" i="6"/>
  <c r="Q25" i="6"/>
  <c r="M25" i="6"/>
  <c r="K25" i="6"/>
  <c r="Y24" i="6"/>
  <c r="W24" i="6"/>
  <c r="S24" i="6"/>
  <c r="Q24" i="6"/>
  <c r="M24" i="6"/>
  <c r="K24" i="6"/>
  <c r="Y23" i="6"/>
  <c r="W23" i="6"/>
  <c r="S23" i="6"/>
  <c r="Q23" i="6"/>
  <c r="M23" i="6"/>
  <c r="K23" i="6"/>
  <c r="Y22" i="6"/>
  <c r="W22" i="6"/>
  <c r="S22" i="6"/>
  <c r="Q22" i="6"/>
  <c r="M22" i="6"/>
  <c r="K22" i="6"/>
  <c r="Y21" i="6"/>
  <c r="W21" i="6"/>
  <c r="S21" i="6"/>
  <c r="Q21" i="6"/>
  <c r="M21" i="6"/>
  <c r="K21" i="6"/>
  <c r="Y20" i="6"/>
  <c r="W20" i="6"/>
  <c r="S20" i="6"/>
  <c r="Q20" i="6"/>
  <c r="M20" i="6"/>
  <c r="K20" i="6"/>
  <c r="Y19" i="6"/>
  <c r="W19" i="6"/>
  <c r="S19" i="6"/>
  <c r="Q19" i="6"/>
  <c r="M19" i="6"/>
  <c r="K19" i="6"/>
  <c r="Y18" i="6"/>
  <c r="W18" i="6"/>
  <c r="S18" i="6"/>
  <c r="Q18" i="6"/>
  <c r="M18" i="6"/>
  <c r="K18" i="6"/>
  <c r="Y17" i="6"/>
  <c r="W17" i="6"/>
  <c r="S17" i="6"/>
  <c r="Q17" i="6"/>
  <c r="M17" i="6"/>
  <c r="K17" i="6"/>
  <c r="Y16" i="6"/>
  <c r="W16" i="6"/>
  <c r="S16" i="6"/>
  <c r="Q16" i="6"/>
  <c r="M16" i="6"/>
  <c r="K16" i="6"/>
  <c r="Y15" i="6"/>
  <c r="W15" i="6"/>
  <c r="S15" i="6"/>
  <c r="Q15" i="6"/>
  <c r="M15" i="6"/>
  <c r="K15" i="6"/>
  <c r="Y14" i="6"/>
  <c r="W14" i="6"/>
  <c r="S14" i="6"/>
  <c r="Q14" i="6"/>
  <c r="M14" i="6"/>
  <c r="K14" i="6"/>
  <c r="Y13" i="6"/>
  <c r="W13" i="6"/>
  <c r="S13" i="6"/>
  <c r="Q13" i="6"/>
  <c r="M13" i="6"/>
  <c r="K13" i="6"/>
  <c r="Y12" i="6"/>
  <c r="W12" i="6"/>
  <c r="S12" i="6"/>
  <c r="Q12" i="6"/>
  <c r="M12" i="6"/>
  <c r="K12" i="6"/>
  <c r="Y11" i="6"/>
  <c r="W11" i="6"/>
  <c r="S11" i="6"/>
  <c r="Q11" i="6"/>
  <c r="M11" i="6"/>
  <c r="K11" i="6"/>
  <c r="Y10" i="6"/>
  <c r="W10" i="6"/>
  <c r="S10" i="6"/>
  <c r="Q10" i="6"/>
  <c r="M10" i="6"/>
  <c r="K10" i="6"/>
  <c r="Y9" i="6"/>
  <c r="W9" i="6"/>
  <c r="S9" i="6"/>
  <c r="Q9" i="6"/>
  <c r="M9" i="6"/>
  <c r="K9" i="6"/>
  <c r="Y8" i="6"/>
  <c r="W8" i="6"/>
  <c r="S8" i="6"/>
  <c r="Q8" i="6"/>
  <c r="M8" i="6"/>
  <c r="K8" i="6"/>
  <c r="Y7" i="6"/>
  <c r="W7" i="6"/>
  <c r="S7" i="6"/>
  <c r="Q7" i="6"/>
  <c r="M7" i="6"/>
  <c r="K7" i="6"/>
  <c r="Y6" i="6"/>
  <c r="W6" i="6"/>
  <c r="S6" i="6"/>
  <c r="Q6" i="6"/>
  <c r="M6" i="6"/>
  <c r="K6" i="6"/>
  <c r="Y5" i="6"/>
  <c r="W5" i="6"/>
  <c r="S5" i="6"/>
  <c r="Q5" i="6"/>
  <c r="M5" i="6"/>
  <c r="K5" i="6"/>
  <c r="Y4" i="6"/>
  <c r="W4" i="6"/>
  <c r="S4" i="6"/>
  <c r="Q4" i="6"/>
  <c r="M4" i="6"/>
  <c r="K4" i="6"/>
  <c r="B3" i="6"/>
  <c r="Y33" i="5"/>
  <c r="W33" i="5"/>
  <c r="S33" i="5"/>
  <c r="Q33" i="5"/>
  <c r="M33" i="5"/>
  <c r="K33" i="5"/>
  <c r="Y32" i="5"/>
  <c r="W32" i="5"/>
  <c r="S32" i="5"/>
  <c r="Q32" i="5"/>
  <c r="M32" i="5"/>
  <c r="K32" i="5"/>
  <c r="Y31" i="5"/>
  <c r="W31" i="5"/>
  <c r="S31" i="5"/>
  <c r="Q31" i="5"/>
  <c r="M31" i="5"/>
  <c r="K31" i="5"/>
  <c r="Y30" i="5"/>
  <c r="W30" i="5"/>
  <c r="S30" i="5"/>
  <c r="Q30" i="5"/>
  <c r="M30" i="5"/>
  <c r="K30" i="5"/>
  <c r="Y29" i="5"/>
  <c r="W29" i="5"/>
  <c r="S29" i="5"/>
  <c r="Q29" i="5"/>
  <c r="M29" i="5"/>
  <c r="K29" i="5"/>
  <c r="Y28" i="5"/>
  <c r="W28" i="5"/>
  <c r="S28" i="5"/>
  <c r="Q28" i="5"/>
  <c r="M28" i="5"/>
  <c r="K28" i="5"/>
  <c r="Y27" i="5"/>
  <c r="W27" i="5"/>
  <c r="S27" i="5"/>
  <c r="Q27" i="5"/>
  <c r="M27" i="5"/>
  <c r="K27" i="5"/>
  <c r="Y26" i="5"/>
  <c r="W26" i="5"/>
  <c r="S26" i="5"/>
  <c r="Q26" i="5"/>
  <c r="M26" i="5"/>
  <c r="K26" i="5"/>
  <c r="Y25" i="5"/>
  <c r="W25" i="5"/>
  <c r="S25" i="5"/>
  <c r="Q25" i="5"/>
  <c r="M25" i="5"/>
  <c r="K25" i="5"/>
  <c r="Y24" i="5"/>
  <c r="W24" i="5"/>
  <c r="S24" i="5"/>
  <c r="Q24" i="5"/>
  <c r="M24" i="5"/>
  <c r="K24" i="5"/>
  <c r="Y23" i="5"/>
  <c r="W23" i="5"/>
  <c r="S23" i="5"/>
  <c r="Q23" i="5"/>
  <c r="M23" i="5"/>
  <c r="K23" i="5"/>
  <c r="Y22" i="5"/>
  <c r="W22" i="5"/>
  <c r="S22" i="5"/>
  <c r="Q22" i="5"/>
  <c r="M22" i="5"/>
  <c r="K22" i="5"/>
  <c r="Y21" i="5"/>
  <c r="W21" i="5"/>
  <c r="S21" i="5"/>
  <c r="Q21" i="5"/>
  <c r="M21" i="5"/>
  <c r="K21" i="5"/>
  <c r="Y20" i="5"/>
  <c r="W20" i="5"/>
  <c r="S20" i="5"/>
  <c r="Q20" i="5"/>
  <c r="M20" i="5"/>
  <c r="K20" i="5"/>
  <c r="Y19" i="5"/>
  <c r="W19" i="5"/>
  <c r="S19" i="5"/>
  <c r="Q19" i="5"/>
  <c r="M19" i="5"/>
  <c r="K19" i="5"/>
  <c r="Y18" i="5"/>
  <c r="W18" i="5"/>
  <c r="S18" i="5"/>
  <c r="Q18" i="5"/>
  <c r="M18" i="5"/>
  <c r="K18" i="5"/>
  <c r="Y17" i="5"/>
  <c r="W17" i="5"/>
  <c r="S17" i="5"/>
  <c r="Q17" i="5"/>
  <c r="M17" i="5"/>
  <c r="K17" i="5"/>
  <c r="Y16" i="5"/>
  <c r="W16" i="5"/>
  <c r="S16" i="5"/>
  <c r="Q16" i="5"/>
  <c r="M16" i="5"/>
  <c r="K16" i="5"/>
  <c r="Y15" i="5"/>
  <c r="W15" i="5"/>
  <c r="S15" i="5"/>
  <c r="Q15" i="5"/>
  <c r="M15" i="5"/>
  <c r="K15" i="5"/>
  <c r="Y14" i="5"/>
  <c r="W14" i="5"/>
  <c r="S14" i="5"/>
  <c r="Q14" i="5"/>
  <c r="M14" i="5"/>
  <c r="K14" i="5"/>
  <c r="Y13" i="5"/>
  <c r="W13" i="5"/>
  <c r="S13" i="5"/>
  <c r="Q13" i="5"/>
  <c r="M13" i="5"/>
  <c r="K13" i="5"/>
  <c r="Y12" i="5"/>
  <c r="W12" i="5"/>
  <c r="S12" i="5"/>
  <c r="Q12" i="5"/>
  <c r="M12" i="5"/>
  <c r="K12" i="5"/>
  <c r="Y11" i="5"/>
  <c r="W11" i="5"/>
  <c r="S11" i="5"/>
  <c r="Q11" i="5"/>
  <c r="M11" i="5"/>
  <c r="K11" i="5"/>
  <c r="Y10" i="5"/>
  <c r="W10" i="5"/>
  <c r="S10" i="5"/>
  <c r="Q10" i="5"/>
  <c r="M10" i="5"/>
  <c r="K10" i="5"/>
  <c r="Y9" i="5"/>
  <c r="W9" i="5"/>
  <c r="S9" i="5"/>
  <c r="Q9" i="5"/>
  <c r="M9" i="5"/>
  <c r="K9" i="5"/>
  <c r="Y8" i="5"/>
  <c r="W8" i="5"/>
  <c r="S8" i="5"/>
  <c r="Q8" i="5"/>
  <c r="M8" i="5"/>
  <c r="K8" i="5"/>
  <c r="Y7" i="5"/>
  <c r="W7" i="5"/>
  <c r="S7" i="5"/>
  <c r="Q7" i="5"/>
  <c r="M7" i="5"/>
  <c r="K7" i="5"/>
  <c r="Y6" i="5"/>
  <c r="W6" i="5"/>
  <c r="S6" i="5"/>
  <c r="Q6" i="5"/>
  <c r="M6" i="5"/>
  <c r="K6" i="5"/>
  <c r="Y5" i="5"/>
  <c r="W5" i="5"/>
  <c r="S5" i="5"/>
  <c r="Q5" i="5"/>
  <c r="M5" i="5"/>
  <c r="K5" i="5"/>
  <c r="Y4" i="5"/>
  <c r="W4" i="5"/>
  <c r="S4" i="5"/>
  <c r="Q4" i="5"/>
  <c r="M4" i="5"/>
  <c r="K4" i="5"/>
  <c r="B3" i="5"/>
  <c r="Y59" i="4"/>
  <c r="W59" i="4"/>
  <c r="S59" i="4"/>
  <c r="Q59" i="4"/>
  <c r="M59" i="4"/>
  <c r="K59" i="4"/>
  <c r="Y58" i="4"/>
  <c r="W58" i="4"/>
  <c r="S58" i="4"/>
  <c r="Q58" i="4"/>
  <c r="M58" i="4"/>
  <c r="K58" i="4"/>
  <c r="Y57" i="4"/>
  <c r="W57" i="4"/>
  <c r="S57" i="4"/>
  <c r="Q57" i="4"/>
  <c r="M57" i="4"/>
  <c r="K57" i="4"/>
  <c r="Y56" i="4"/>
  <c r="W56" i="4"/>
  <c r="S56" i="4"/>
  <c r="Q56" i="4"/>
  <c r="M56" i="4"/>
  <c r="K56" i="4"/>
  <c r="Y55" i="4"/>
  <c r="W55" i="4"/>
  <c r="S55" i="4"/>
  <c r="Q55" i="4"/>
  <c r="M55" i="4"/>
  <c r="K55" i="4"/>
  <c r="Y54" i="4"/>
  <c r="W54" i="4"/>
  <c r="S54" i="4"/>
  <c r="Q54" i="4"/>
  <c r="M54" i="4"/>
  <c r="K54" i="4"/>
  <c r="Y53" i="4"/>
  <c r="W53" i="4"/>
  <c r="S53" i="4"/>
  <c r="Q53" i="4"/>
  <c r="M53" i="4"/>
  <c r="K53" i="4"/>
  <c r="Y52" i="4"/>
  <c r="W52" i="4"/>
  <c r="S52" i="4"/>
  <c r="Q52" i="4"/>
  <c r="M52" i="4"/>
  <c r="K52" i="4"/>
  <c r="Y51" i="4"/>
  <c r="W51" i="4"/>
  <c r="S51" i="4"/>
  <c r="Q51" i="4"/>
  <c r="M51" i="4"/>
  <c r="K51" i="4"/>
  <c r="Y50" i="4"/>
  <c r="W50" i="4"/>
  <c r="S50" i="4"/>
  <c r="Q50" i="4"/>
  <c r="M50" i="4"/>
  <c r="K50" i="4"/>
  <c r="Y49" i="4"/>
  <c r="W49" i="4"/>
  <c r="S49" i="4"/>
  <c r="Q49" i="4"/>
  <c r="M49" i="4"/>
  <c r="K49" i="4"/>
  <c r="Y48" i="4"/>
  <c r="W48" i="4"/>
  <c r="S48" i="4"/>
  <c r="Q48" i="4"/>
  <c r="M48" i="4"/>
  <c r="K48" i="4"/>
  <c r="Y47" i="4"/>
  <c r="W47" i="4"/>
  <c r="S47" i="4"/>
  <c r="Q47" i="4"/>
  <c r="M47" i="4"/>
  <c r="K47" i="4"/>
  <c r="Y46" i="4"/>
  <c r="W46" i="4"/>
  <c r="S46" i="4"/>
  <c r="Q46" i="4"/>
  <c r="M46" i="4"/>
  <c r="K46" i="4"/>
  <c r="Y45" i="4"/>
  <c r="W45" i="4"/>
  <c r="S45" i="4"/>
  <c r="Q45" i="4"/>
  <c r="M45" i="4"/>
  <c r="K45" i="4"/>
  <c r="Y44" i="4"/>
  <c r="W44" i="4"/>
  <c r="S44" i="4"/>
  <c r="Q44" i="4"/>
  <c r="M44" i="4"/>
  <c r="K44" i="4"/>
  <c r="Y43" i="4"/>
  <c r="W43" i="4"/>
  <c r="S43" i="4"/>
  <c r="Q43" i="4"/>
  <c r="M43" i="4"/>
  <c r="K43" i="4"/>
  <c r="Y42" i="4"/>
  <c r="W42" i="4"/>
  <c r="S42" i="4"/>
  <c r="Q42" i="4"/>
  <c r="M42" i="4"/>
  <c r="K42" i="4"/>
  <c r="Y41" i="4"/>
  <c r="W41" i="4"/>
  <c r="S41" i="4"/>
  <c r="Q41" i="4"/>
  <c r="M41" i="4"/>
  <c r="K41" i="4"/>
  <c r="Y40" i="4"/>
  <c r="W40" i="4"/>
  <c r="S40" i="4"/>
  <c r="Q40" i="4"/>
  <c r="M40" i="4"/>
  <c r="K40" i="4"/>
  <c r="Y39" i="4"/>
  <c r="W39" i="4"/>
  <c r="S39" i="4"/>
  <c r="Q39" i="4"/>
  <c r="M39" i="4"/>
  <c r="K39" i="4"/>
  <c r="Y38" i="4"/>
  <c r="W38" i="4"/>
  <c r="S38" i="4"/>
  <c r="Q38" i="4"/>
  <c r="M38" i="4"/>
  <c r="K38" i="4"/>
  <c r="Y37" i="4"/>
  <c r="W37" i="4"/>
  <c r="S37" i="4"/>
  <c r="Q37" i="4"/>
  <c r="M37" i="4"/>
  <c r="K37" i="4"/>
  <c r="Y36" i="4"/>
  <c r="W36" i="4"/>
  <c r="S36" i="4"/>
  <c r="Q36" i="4"/>
  <c r="M36" i="4"/>
  <c r="K36" i="4"/>
  <c r="Y35" i="4"/>
  <c r="W35" i="4"/>
  <c r="S35" i="4"/>
  <c r="Q35" i="4"/>
  <c r="M35" i="4"/>
  <c r="K35" i="4"/>
  <c r="Y34" i="4"/>
  <c r="W34" i="4"/>
  <c r="S34" i="4"/>
  <c r="Q34" i="4"/>
  <c r="M34" i="4"/>
  <c r="K34" i="4"/>
  <c r="Y33" i="4"/>
  <c r="W33" i="4"/>
  <c r="S33" i="4"/>
  <c r="Q33" i="4"/>
  <c r="M33" i="4"/>
  <c r="K33" i="4"/>
  <c r="Y32" i="4"/>
  <c r="W32" i="4"/>
  <c r="S32" i="4"/>
  <c r="Q32" i="4"/>
  <c r="M32" i="4"/>
  <c r="K32" i="4"/>
  <c r="Y31" i="4"/>
  <c r="W31" i="4"/>
  <c r="S31" i="4"/>
  <c r="Q31" i="4"/>
  <c r="M31" i="4"/>
  <c r="K31" i="4"/>
  <c r="Y30" i="4"/>
  <c r="W30" i="4"/>
  <c r="S30" i="4"/>
  <c r="Q30" i="4"/>
  <c r="M30" i="4"/>
  <c r="K30" i="4"/>
  <c r="Y29" i="4"/>
  <c r="W29" i="4"/>
  <c r="S29" i="4"/>
  <c r="Q29" i="4"/>
  <c r="M29" i="4"/>
  <c r="K29" i="4"/>
  <c r="Y28" i="4"/>
  <c r="W28" i="4"/>
  <c r="S28" i="4"/>
  <c r="Q28" i="4"/>
  <c r="M28" i="4"/>
  <c r="K28" i="4"/>
  <c r="Y27" i="4"/>
  <c r="W27" i="4"/>
  <c r="S27" i="4"/>
  <c r="Q27" i="4"/>
  <c r="M27" i="4"/>
  <c r="K27" i="4"/>
  <c r="Y26" i="4"/>
  <c r="W26" i="4"/>
  <c r="S26" i="4"/>
  <c r="Q26" i="4"/>
  <c r="M26" i="4"/>
  <c r="K26" i="4"/>
  <c r="Y25" i="4"/>
  <c r="W25" i="4"/>
  <c r="S25" i="4"/>
  <c r="Q25" i="4"/>
  <c r="M25" i="4"/>
  <c r="K25" i="4"/>
  <c r="Y24" i="4"/>
  <c r="W24" i="4"/>
  <c r="S24" i="4"/>
  <c r="Q24" i="4"/>
  <c r="M24" i="4"/>
  <c r="K24" i="4"/>
  <c r="Y23" i="4"/>
  <c r="W23" i="4"/>
  <c r="S23" i="4"/>
  <c r="Q23" i="4"/>
  <c r="M23" i="4"/>
  <c r="K23" i="4"/>
  <c r="Y22" i="4"/>
  <c r="W22" i="4"/>
  <c r="S22" i="4"/>
  <c r="Q22" i="4"/>
  <c r="M22" i="4"/>
  <c r="K22" i="4"/>
  <c r="Y21" i="4"/>
  <c r="W21" i="4"/>
  <c r="S21" i="4"/>
  <c r="Q21" i="4"/>
  <c r="M21" i="4"/>
  <c r="K21" i="4"/>
  <c r="Y20" i="4"/>
  <c r="W20" i="4"/>
  <c r="S20" i="4"/>
  <c r="Q20" i="4"/>
  <c r="M20" i="4"/>
  <c r="K20" i="4"/>
  <c r="Y19" i="4"/>
  <c r="W19" i="4"/>
  <c r="S19" i="4"/>
  <c r="Q19" i="4"/>
  <c r="M19" i="4"/>
  <c r="K19" i="4"/>
  <c r="Y18" i="4"/>
  <c r="W18" i="4"/>
  <c r="S18" i="4"/>
  <c r="Q18" i="4"/>
  <c r="M18" i="4"/>
  <c r="K18" i="4"/>
  <c r="Y17" i="4"/>
  <c r="W17" i="4"/>
  <c r="S17" i="4"/>
  <c r="Q17" i="4"/>
  <c r="M17" i="4"/>
  <c r="K17" i="4"/>
  <c r="Y16" i="4"/>
  <c r="W16" i="4"/>
  <c r="S16" i="4"/>
  <c r="Q16" i="4"/>
  <c r="M16" i="4"/>
  <c r="K16" i="4"/>
  <c r="Y15" i="4"/>
  <c r="W15" i="4"/>
  <c r="S15" i="4"/>
  <c r="Q15" i="4"/>
  <c r="M15" i="4"/>
  <c r="K15" i="4"/>
  <c r="Y14" i="4"/>
  <c r="W14" i="4"/>
  <c r="S14" i="4"/>
  <c r="Q14" i="4"/>
  <c r="M14" i="4"/>
  <c r="K14" i="4"/>
  <c r="Y13" i="4"/>
  <c r="W13" i="4"/>
  <c r="S13" i="4"/>
  <c r="Q13" i="4"/>
  <c r="M13" i="4"/>
  <c r="K13" i="4"/>
  <c r="Y12" i="4"/>
  <c r="W12" i="4"/>
  <c r="S12" i="4"/>
  <c r="Q12" i="4"/>
  <c r="M12" i="4"/>
  <c r="K12" i="4"/>
  <c r="Y11" i="4"/>
  <c r="W11" i="4"/>
  <c r="S11" i="4"/>
  <c r="Q11" i="4"/>
  <c r="M11" i="4"/>
  <c r="K11" i="4"/>
  <c r="Y10" i="4"/>
  <c r="W10" i="4"/>
  <c r="S10" i="4"/>
  <c r="Q10" i="4"/>
  <c r="M10" i="4"/>
  <c r="K10" i="4"/>
  <c r="Y9" i="4"/>
  <c r="W9" i="4"/>
  <c r="S9" i="4"/>
  <c r="Q9" i="4"/>
  <c r="M9" i="4"/>
  <c r="K9" i="4"/>
  <c r="Y8" i="4"/>
  <c r="W8" i="4"/>
  <c r="S8" i="4"/>
  <c r="Q8" i="4"/>
  <c r="M8" i="4"/>
  <c r="K8" i="4"/>
  <c r="Y7" i="4"/>
  <c r="W7" i="4"/>
  <c r="S7" i="4"/>
  <c r="Q7" i="4"/>
  <c r="M7" i="4"/>
  <c r="K7" i="4"/>
  <c r="Y6" i="4"/>
  <c r="W6" i="4"/>
  <c r="S6" i="4"/>
  <c r="Q6" i="4"/>
  <c r="M6" i="4"/>
  <c r="K6" i="4"/>
  <c r="Y5" i="4"/>
  <c r="W5" i="4"/>
  <c r="S5" i="4"/>
  <c r="Q5" i="4"/>
  <c r="M5" i="4"/>
  <c r="K5" i="4"/>
  <c r="Y4" i="4"/>
  <c r="W4" i="4"/>
  <c r="S4" i="4"/>
  <c r="Q4" i="4"/>
  <c r="M4" i="4"/>
  <c r="K4" i="4"/>
  <c r="C25" i="18"/>
  <c r="D25" i="18" s="1"/>
  <c r="B3" i="4"/>
  <c r="Y18" i="3"/>
  <c r="W18" i="3"/>
  <c r="S18" i="3"/>
  <c r="Q18" i="3"/>
  <c r="M18" i="3"/>
  <c r="K18" i="3"/>
  <c r="Y17" i="3"/>
  <c r="W17" i="3"/>
  <c r="S17" i="3"/>
  <c r="Q17" i="3"/>
  <c r="M17" i="3"/>
  <c r="K17" i="3"/>
  <c r="Y16" i="3"/>
  <c r="W16" i="3"/>
  <c r="S16" i="3"/>
  <c r="Q16" i="3"/>
  <c r="M16" i="3"/>
  <c r="K16" i="3"/>
  <c r="Y15" i="3"/>
  <c r="W15" i="3"/>
  <c r="S15" i="3"/>
  <c r="Q15" i="3"/>
  <c r="M15" i="3"/>
  <c r="K15" i="3"/>
  <c r="Y14" i="3"/>
  <c r="W14" i="3"/>
  <c r="S14" i="3"/>
  <c r="Q14" i="3"/>
  <c r="M14" i="3"/>
  <c r="K14" i="3"/>
  <c r="Y13" i="3"/>
  <c r="W13" i="3"/>
  <c r="S13" i="3"/>
  <c r="Q13" i="3"/>
  <c r="M13" i="3"/>
  <c r="K13" i="3"/>
  <c r="Y12" i="3"/>
  <c r="W12" i="3"/>
  <c r="S12" i="3"/>
  <c r="Q12" i="3"/>
  <c r="M12" i="3"/>
  <c r="K12" i="3"/>
  <c r="Y11" i="3"/>
  <c r="W11" i="3"/>
  <c r="S11" i="3"/>
  <c r="Q11" i="3"/>
  <c r="M11" i="3"/>
  <c r="K11" i="3"/>
  <c r="Y10" i="3"/>
  <c r="W10" i="3"/>
  <c r="S10" i="3"/>
  <c r="Q10" i="3"/>
  <c r="M10" i="3"/>
  <c r="K10" i="3"/>
  <c r="Y9" i="3"/>
  <c r="W9" i="3"/>
  <c r="S9" i="3"/>
  <c r="Q9" i="3"/>
  <c r="M9" i="3"/>
  <c r="K9" i="3"/>
  <c r="Y8" i="3"/>
  <c r="W8" i="3"/>
  <c r="S8" i="3"/>
  <c r="Q8" i="3"/>
  <c r="M8" i="3"/>
  <c r="K8" i="3"/>
  <c r="Y7" i="3"/>
  <c r="S7" i="3"/>
  <c r="M7" i="3"/>
  <c r="Y6" i="3"/>
  <c r="W6" i="3"/>
  <c r="S6" i="3"/>
  <c r="Q6" i="3"/>
  <c r="M6" i="3"/>
  <c r="K6" i="3"/>
  <c r="Y5" i="3"/>
  <c r="W5" i="3"/>
  <c r="S5" i="3"/>
  <c r="Q5" i="3"/>
  <c r="M5" i="3"/>
  <c r="K5" i="3"/>
  <c r="Y4" i="3"/>
  <c r="W4" i="3"/>
  <c r="S4" i="3"/>
  <c r="Q4" i="3"/>
  <c r="M4" i="3"/>
  <c r="K4" i="3"/>
  <c r="B3" i="3"/>
  <c r="B38" i="1"/>
  <c r="Z36" i="1"/>
  <c r="P36" i="1"/>
  <c r="E36" i="1"/>
  <c r="D36" i="1"/>
  <c r="C36" i="1"/>
  <c r="B36" i="1"/>
  <c r="Z35" i="1"/>
  <c r="P35" i="1"/>
  <c r="E35" i="1"/>
  <c r="D35" i="1"/>
  <c r="C35" i="1"/>
  <c r="B35" i="1"/>
  <c r="Z34" i="1"/>
  <c r="P34" i="1"/>
  <c r="E34" i="1"/>
  <c r="D34" i="1"/>
  <c r="C34" i="1"/>
  <c r="B34" i="1"/>
  <c r="Z33" i="1"/>
  <c r="P33" i="1"/>
  <c r="E33" i="1"/>
  <c r="D33" i="1"/>
  <c r="C33" i="1"/>
  <c r="B33" i="1"/>
  <c r="B2" i="10" s="1"/>
  <c r="Z32" i="1"/>
  <c r="P32" i="1"/>
  <c r="E32" i="1"/>
  <c r="D32" i="1"/>
  <c r="C32" i="1"/>
  <c r="B32" i="1"/>
  <c r="Z31" i="1"/>
  <c r="P31" i="1"/>
  <c r="E31" i="1"/>
  <c r="D31" i="1"/>
  <c r="C31" i="1"/>
  <c r="B31" i="1"/>
  <c r="Z30" i="1"/>
  <c r="P30" i="1"/>
  <c r="E30" i="1"/>
  <c r="D30" i="1"/>
  <c r="C30" i="1"/>
  <c r="B30" i="1"/>
  <c r="B2" i="9" s="1"/>
  <c r="Z29" i="1"/>
  <c r="P29" i="1"/>
  <c r="E29" i="1"/>
  <c r="D29" i="1"/>
  <c r="C29" i="1"/>
  <c r="B29" i="1"/>
  <c r="Z28" i="1"/>
  <c r="P28" i="1"/>
  <c r="E28" i="1"/>
  <c r="D28" i="1"/>
  <c r="C28" i="1"/>
  <c r="B28" i="1"/>
  <c r="B2" i="8" s="1"/>
  <c r="Z27" i="1"/>
  <c r="P27" i="1"/>
  <c r="E27" i="1"/>
  <c r="D27" i="1"/>
  <c r="C27" i="1"/>
  <c r="B27" i="1"/>
  <c r="Z26" i="1"/>
  <c r="P26" i="1"/>
  <c r="E26" i="1"/>
  <c r="D26" i="1"/>
  <c r="C26" i="1"/>
  <c r="B26" i="1"/>
  <c r="Z25" i="1"/>
  <c r="P25" i="1"/>
  <c r="E25" i="1"/>
  <c r="D25" i="1"/>
  <c r="C25" i="1"/>
  <c r="B25" i="1"/>
  <c r="B2" i="7" s="1"/>
  <c r="Z24" i="1"/>
  <c r="P24" i="1"/>
  <c r="E24" i="1"/>
  <c r="D24" i="1"/>
  <c r="C24" i="1"/>
  <c r="B24" i="1"/>
  <c r="Z23" i="1"/>
  <c r="P23" i="1"/>
  <c r="E23" i="1"/>
  <c r="D23" i="1"/>
  <c r="C23" i="1"/>
  <c r="B23" i="1"/>
  <c r="Z22" i="1"/>
  <c r="P22" i="1"/>
  <c r="E22" i="1"/>
  <c r="D22" i="1"/>
  <c r="C22" i="1"/>
  <c r="B22" i="1"/>
  <c r="Z21" i="1"/>
  <c r="P21" i="1"/>
  <c r="E21" i="1"/>
  <c r="D21" i="1"/>
  <c r="C21" i="1"/>
  <c r="B21" i="1"/>
  <c r="Z20" i="1"/>
  <c r="P20" i="1"/>
  <c r="E20" i="1"/>
  <c r="D20" i="1"/>
  <c r="C20" i="1"/>
  <c r="B20" i="1"/>
  <c r="Z19" i="1"/>
  <c r="P19" i="1"/>
  <c r="E19" i="1"/>
  <c r="D19" i="1"/>
  <c r="C19" i="1"/>
  <c r="B19" i="1"/>
  <c r="Z18" i="1"/>
  <c r="P18" i="1"/>
  <c r="E18" i="1"/>
  <c r="D18" i="1"/>
  <c r="C18" i="1"/>
  <c r="B18" i="1"/>
  <c r="B2" i="6" s="1"/>
  <c r="Z17" i="1"/>
  <c r="P17" i="1"/>
  <c r="E17" i="1"/>
  <c r="D17" i="1"/>
  <c r="C17" i="1"/>
  <c r="Z16" i="1"/>
  <c r="P16" i="1"/>
  <c r="E16" i="1"/>
  <c r="D16" i="1"/>
  <c r="C16" i="1"/>
  <c r="Z15" i="1"/>
  <c r="P15" i="1"/>
  <c r="E15" i="1"/>
  <c r="D15" i="1"/>
  <c r="C15" i="1"/>
  <c r="Z14" i="1"/>
  <c r="P14" i="1"/>
  <c r="E14" i="1"/>
  <c r="D14" i="1"/>
  <c r="C14" i="1"/>
  <c r="B14" i="1"/>
  <c r="B2" i="5" s="1"/>
  <c r="Z13" i="1"/>
  <c r="P13" i="1"/>
  <c r="E13" i="1"/>
  <c r="D13" i="1"/>
  <c r="C13" i="1"/>
  <c r="Z12" i="1"/>
  <c r="P12" i="1"/>
  <c r="E12" i="1"/>
  <c r="D12" i="1"/>
  <c r="C12" i="1"/>
  <c r="B12" i="1"/>
  <c r="Z11" i="1"/>
  <c r="P11" i="1"/>
  <c r="E11" i="1"/>
  <c r="D11" i="1"/>
  <c r="C11" i="1"/>
  <c r="B11" i="1"/>
  <c r="Z10" i="1"/>
  <c r="P10" i="1"/>
  <c r="E10" i="1"/>
  <c r="D10" i="1"/>
  <c r="C10" i="1"/>
  <c r="B10" i="1"/>
  <c r="Z9" i="1"/>
  <c r="P9" i="1"/>
  <c r="E9" i="1"/>
  <c r="D9" i="1"/>
  <c r="C9" i="1"/>
  <c r="B9" i="1"/>
  <c r="Z8" i="1"/>
  <c r="P8" i="1"/>
  <c r="E8" i="1"/>
  <c r="D8" i="1"/>
  <c r="C8" i="1"/>
  <c r="B8" i="1"/>
  <c r="Z7" i="1"/>
  <c r="P7" i="1"/>
  <c r="E7" i="1"/>
  <c r="D7" i="1"/>
  <c r="C7" i="1"/>
  <c r="B7" i="1"/>
  <c r="B2" i="4" s="1"/>
  <c r="Z6" i="1"/>
  <c r="P6" i="1"/>
  <c r="E6" i="1"/>
  <c r="D6" i="1"/>
  <c r="C6" i="1"/>
  <c r="B6" i="1"/>
  <c r="Z5" i="1"/>
  <c r="P5" i="1"/>
  <c r="E5" i="1"/>
  <c r="D5" i="1"/>
  <c r="C5" i="1"/>
  <c r="B5" i="1"/>
  <c r="B2" i="3" s="1"/>
  <c r="E4" i="1"/>
  <c r="D4" i="1"/>
  <c r="C4" i="1"/>
  <c r="B4" i="1"/>
  <c r="E2" i="1"/>
  <c r="D2" i="1"/>
  <c r="C2" i="1"/>
  <c r="B2" i="1"/>
  <c r="H94" i="18"/>
  <c r="B118" i="17" l="1"/>
  <c r="B119" i="17"/>
  <c r="C121" i="17"/>
  <c r="B122" i="17"/>
  <c r="B123" i="17"/>
  <c r="F20" i="18"/>
  <c r="F24" i="18"/>
  <c r="F28" i="18"/>
  <c r="F32" i="18"/>
  <c r="F36" i="18"/>
  <c r="F37" i="18"/>
  <c r="F45" i="18"/>
  <c r="G56" i="18"/>
  <c r="F70" i="18"/>
  <c r="F78" i="18"/>
  <c r="B5" i="3"/>
  <c r="B9" i="3"/>
  <c r="B13" i="3"/>
  <c r="B17" i="3"/>
  <c r="B6" i="4"/>
  <c r="B10" i="4"/>
  <c r="B14" i="4"/>
  <c r="B18" i="4"/>
  <c r="B22" i="4"/>
  <c r="B26" i="4"/>
  <c r="B30" i="4"/>
  <c r="B34" i="4"/>
  <c r="B38" i="4"/>
  <c r="B42" i="4"/>
  <c r="B46" i="4"/>
  <c r="B50" i="4"/>
  <c r="B54" i="4"/>
  <c r="B58" i="4"/>
  <c r="B6" i="5"/>
  <c r="B10" i="5"/>
  <c r="B14" i="5"/>
  <c r="B18" i="5"/>
  <c r="B22" i="5"/>
  <c r="B26" i="5"/>
  <c r="B30" i="5"/>
  <c r="B4" i="6"/>
  <c r="B8" i="6"/>
  <c r="B12" i="6"/>
  <c r="B16" i="6"/>
  <c r="B20" i="6"/>
  <c r="B24" i="6"/>
  <c r="B28" i="6"/>
  <c r="B32" i="6"/>
  <c r="B36" i="6"/>
  <c r="B40" i="6"/>
  <c r="B44" i="6"/>
  <c r="B48" i="6"/>
  <c r="B52" i="6"/>
  <c r="B56" i="6"/>
  <c r="B60" i="6"/>
  <c r="B64" i="6"/>
  <c r="B5" i="7"/>
  <c r="B9" i="7"/>
  <c r="B13" i="7"/>
  <c r="B17" i="7"/>
  <c r="B21" i="7"/>
  <c r="B25" i="7"/>
  <c r="B29" i="7"/>
  <c r="B33" i="7"/>
  <c r="B37" i="7"/>
  <c r="B41" i="7"/>
  <c r="B45" i="7"/>
  <c r="B49" i="7"/>
  <c r="B53" i="7"/>
  <c r="B57" i="7"/>
  <c r="B61" i="7"/>
  <c r="B65" i="7"/>
  <c r="B69" i="7"/>
  <c r="B5" i="8"/>
  <c r="B9" i="8"/>
  <c r="B13" i="8"/>
  <c r="B17" i="8"/>
  <c r="B5" i="9"/>
  <c r="B9" i="9"/>
  <c r="B13" i="9"/>
  <c r="B17" i="9"/>
  <c r="B21" i="9"/>
  <c r="B25" i="9"/>
  <c r="B6" i="10"/>
  <c r="B10" i="10"/>
  <c r="B6" i="3"/>
  <c r="B10" i="3"/>
  <c r="B14" i="3"/>
  <c r="B18" i="3"/>
  <c r="B7" i="4"/>
  <c r="B11" i="4"/>
  <c r="B15" i="4"/>
  <c r="B19" i="4"/>
  <c r="B23" i="4"/>
  <c r="B27" i="4"/>
  <c r="B31" i="4"/>
  <c r="B35" i="4"/>
  <c r="B39" i="4"/>
  <c r="B43" i="4"/>
  <c r="B47" i="4"/>
  <c r="B51" i="4"/>
  <c r="B55" i="4"/>
  <c r="B59" i="4"/>
  <c r="B7" i="5"/>
  <c r="B11" i="5"/>
  <c r="B15" i="5"/>
  <c r="B19" i="5"/>
  <c r="B23" i="5"/>
  <c r="B27" i="5"/>
  <c r="B31" i="5"/>
  <c r="B5" i="6"/>
  <c r="B9" i="6"/>
  <c r="B13" i="6"/>
  <c r="B17" i="6"/>
  <c r="B21" i="6"/>
  <c r="B25" i="6"/>
  <c r="B29" i="6"/>
  <c r="B33" i="6"/>
  <c r="B37" i="6"/>
  <c r="B41" i="6"/>
  <c r="B45" i="6"/>
  <c r="B49" i="6"/>
  <c r="B53" i="6"/>
  <c r="B57" i="6"/>
  <c r="B61" i="6"/>
  <c r="B65" i="6"/>
  <c r="B6" i="7"/>
  <c r="B10" i="7"/>
  <c r="B14" i="7"/>
  <c r="B18" i="7"/>
  <c r="B22" i="7"/>
  <c r="B26" i="7"/>
  <c r="B30" i="7"/>
  <c r="B34" i="7"/>
  <c r="B38" i="7"/>
  <c r="B42" i="7"/>
  <c r="B46" i="7"/>
  <c r="B50" i="7"/>
  <c r="B54" i="7"/>
  <c r="B58" i="7"/>
  <c r="B62" i="7"/>
  <c r="B66" i="7"/>
  <c r="B70" i="7"/>
  <c r="B6" i="8"/>
  <c r="B10" i="8"/>
  <c r="B14" i="8"/>
  <c r="B18" i="8"/>
  <c r="B6" i="9"/>
  <c r="B10" i="9"/>
  <c r="B14" i="9"/>
  <c r="B18" i="9"/>
  <c r="B22" i="9"/>
  <c r="B26" i="9"/>
  <c r="B7" i="10"/>
  <c r="B11" i="10"/>
  <c r="B8" i="4"/>
  <c r="B12" i="4"/>
  <c r="B16" i="4"/>
  <c r="B20" i="4"/>
  <c r="B24" i="4"/>
  <c r="B28" i="4"/>
  <c r="B32" i="4"/>
  <c r="B36" i="4"/>
  <c r="B40" i="4"/>
  <c r="B44" i="4"/>
  <c r="B48" i="4"/>
  <c r="B52" i="4"/>
  <c r="B56" i="4"/>
  <c r="B4" i="5"/>
  <c r="B8" i="5"/>
  <c r="B12" i="5"/>
  <c r="B16" i="5"/>
  <c r="B20" i="5"/>
  <c r="B24" i="5"/>
  <c r="B28" i="5"/>
  <c r="B32" i="5"/>
  <c r="B6" i="6"/>
  <c r="B10" i="6"/>
  <c r="B14" i="6"/>
  <c r="B18" i="6"/>
  <c r="B22" i="6"/>
  <c r="B26" i="6"/>
  <c r="B30" i="6"/>
  <c r="B34" i="6"/>
  <c r="B38" i="6"/>
  <c r="B42" i="6"/>
  <c r="B46" i="6"/>
  <c r="B50" i="6"/>
  <c r="B54" i="6"/>
  <c r="B58" i="6"/>
  <c r="B62" i="6"/>
  <c r="B66" i="6"/>
  <c r="B7" i="7"/>
  <c r="B11" i="7"/>
  <c r="B15" i="7"/>
  <c r="B19" i="7"/>
  <c r="B23" i="7"/>
  <c r="B27" i="7"/>
  <c r="B31" i="7"/>
  <c r="B35" i="7"/>
  <c r="B39" i="7"/>
  <c r="B43" i="7"/>
  <c r="B47" i="7"/>
  <c r="B51" i="7"/>
  <c r="B55" i="7"/>
  <c r="B59" i="7"/>
  <c r="B63" i="7"/>
  <c r="B67" i="7"/>
  <c r="B71" i="7"/>
  <c r="B7" i="8"/>
  <c r="B11" i="8"/>
  <c r="B15" i="8"/>
  <c r="B19" i="8"/>
  <c r="B7" i="9"/>
  <c r="B11" i="9"/>
  <c r="B15" i="9"/>
  <c r="B19" i="9"/>
  <c r="B23" i="9"/>
  <c r="B4" i="10"/>
  <c r="B8" i="10"/>
  <c r="B12" i="10"/>
  <c r="B13" i="4"/>
  <c r="B17" i="4"/>
  <c r="B21" i="4"/>
  <c r="B25" i="4"/>
  <c r="B29" i="4"/>
  <c r="B33" i="4"/>
  <c r="B37" i="4"/>
  <c r="B41" i="4"/>
  <c r="B45" i="4"/>
  <c r="B49" i="4"/>
  <c r="B53" i="4"/>
  <c r="B57" i="4"/>
  <c r="B5" i="5"/>
  <c r="B9" i="5"/>
  <c r="B13" i="5"/>
  <c r="B17" i="5"/>
  <c r="B21" i="5"/>
  <c r="B25" i="5"/>
  <c r="B29" i="5"/>
  <c r="B33" i="5"/>
  <c r="B7" i="6"/>
  <c r="B11" i="6"/>
  <c r="B15" i="6"/>
  <c r="B19" i="6"/>
  <c r="B23" i="6"/>
  <c r="B27" i="6"/>
  <c r="B31" i="6"/>
  <c r="B35" i="6"/>
  <c r="B39" i="6"/>
  <c r="B43" i="6"/>
  <c r="B47" i="6"/>
  <c r="B51" i="6"/>
  <c r="B55" i="6"/>
  <c r="B59" i="6"/>
  <c r="B63" i="6"/>
  <c r="B4" i="7"/>
  <c r="B8" i="7"/>
  <c r="B12" i="7"/>
  <c r="B16" i="7"/>
  <c r="B20" i="7"/>
  <c r="B24" i="7"/>
  <c r="B28" i="7"/>
  <c r="B32" i="7"/>
  <c r="B36" i="7"/>
  <c r="B40" i="7"/>
  <c r="B44" i="7"/>
  <c r="B48" i="7"/>
  <c r="B52" i="7"/>
  <c r="B56" i="7"/>
  <c r="B60" i="7"/>
  <c r="B64" i="7"/>
  <c r="B68" i="7"/>
  <c r="B4" i="8"/>
  <c r="B8" i="8"/>
  <c r="B12" i="8"/>
  <c r="B16" i="8"/>
  <c r="B4" i="9"/>
  <c r="B8" i="9"/>
  <c r="B12" i="9"/>
  <c r="B16" i="9"/>
  <c r="B20" i="9"/>
  <c r="B24" i="9"/>
  <c r="B5" i="10"/>
  <c r="B9" i="10"/>
  <c r="D12" i="18"/>
  <c r="H90" i="18"/>
  <c r="A4" i="9"/>
  <c r="C28" i="18"/>
  <c r="D28" i="18" s="1"/>
  <c r="D13" i="18"/>
  <c r="C27" i="18"/>
  <c r="D27" i="18" s="1"/>
  <c r="C31" i="18"/>
  <c r="D31" i="18" s="1"/>
  <c r="C26" i="18"/>
  <c r="D26" i="18" s="1"/>
  <c r="C30" i="18"/>
  <c r="D30" i="18" s="1"/>
  <c r="F40" i="18"/>
  <c r="F44" i="18"/>
  <c r="F48" i="18"/>
  <c r="G55" i="18"/>
  <c r="G59" i="18"/>
  <c r="F66" i="18"/>
  <c r="F73" i="18"/>
  <c r="F77" i="18"/>
  <c r="C24" i="18"/>
  <c r="F38" i="18"/>
  <c r="F42" i="18"/>
  <c r="F46" i="18"/>
  <c r="G53" i="18"/>
  <c r="G57" i="18"/>
  <c r="F64" i="18"/>
  <c r="F71" i="18"/>
  <c r="F75" i="18"/>
  <c r="F79" i="18"/>
  <c r="C32" i="18" l="1"/>
  <c r="D32" i="18" s="1"/>
  <c r="D24" i="18"/>
  <c r="H89" i="18" l="1"/>
</calcChain>
</file>

<file path=xl/sharedStrings.xml><?xml version="1.0" encoding="utf-8"?>
<sst xmlns="http://schemas.openxmlformats.org/spreadsheetml/2006/main" count="3868" uniqueCount="3030">
  <si>
    <t>x</t>
  </si>
  <si>
    <t>EN</t>
  </si>
  <si>
    <t>Principle</t>
  </si>
  <si>
    <t>Sub-principle ID</t>
  </si>
  <si>
    <t>Sub-principle title</t>
  </si>
  <si>
    <t>Sub-principle description</t>
  </si>
  <si>
    <t>Principe</t>
  </si>
  <si>
    <t>Numéro du sous-principe</t>
  </si>
  <si>
    <t>Intitulé du sous-principe</t>
  </si>
  <si>
    <t>Description du sous-principe</t>
  </si>
  <si>
    <t>Principio</t>
  </si>
  <si>
    <t>Número de subprincipio</t>
  </si>
  <si>
    <t>Nombre del subprincipio</t>
  </si>
  <si>
    <t>Descripción del subprincipio</t>
  </si>
  <si>
    <t>1. Finance:  Safeguard customer funds against the risk of loss</t>
  </si>
  <si>
    <t>1.1</t>
  </si>
  <si>
    <t>Protection against loss due to failure of bank, provider, or other party</t>
  </si>
  <si>
    <t>Providers shall take measures to ensure that funds are protected in the case of insolvency of provider, custodial bank or other entity</t>
  </si>
  <si>
    <t>1. Finance:  Protéger les fonds des clients contre le risque de perte</t>
  </si>
  <si>
    <t xml:space="preserve">Protection contre les pertes résultant de la défaillance d'une banque, d'un prestataire ou d'une autre partie  </t>
  </si>
  <si>
    <t xml:space="preserve">Les prestataires doivent prendre des mesures pour s'assurer que les fonds sont protégés en cas d'insolvabilité du prestataire, d'une banque dépositaire ou d'une autre entité. </t>
  </si>
  <si>
    <t>1. Financiero:  Protección de los fondos de los clientes contra el riesgo de pérdida</t>
  </si>
  <si>
    <t>Protección contra pérdidas causadas por error de un banco, proveedor o tercero</t>
  </si>
  <si>
    <t>El proveedor tomará las medidas necesarias para garantizar la protección de los fondos en caso de insolvencia del proveedor, el banco u otra entidad</t>
  </si>
  <si>
    <t>1.2</t>
  </si>
  <si>
    <t>Protection against settlement risk</t>
  </si>
  <si>
    <t>Providers shall take measures to ensure that funds are not at risk due to the process of settlement with banks and other financial partners</t>
  </si>
  <si>
    <t>Protection contre le risque de règlement</t>
  </si>
  <si>
    <t xml:space="preserve">Les prestataires doivent prendre des mesures pour s'assurer que les fonds ne soient pas à risque dans le cadre du processus de règlement avec des banques ou d'autres partenaires financiers.  </t>
  </si>
  <si>
    <t>Protección contra riesgo de liquidación</t>
  </si>
  <si>
    <t>El proveedor tomará las medidas necesarias para garantizar  la protección de los fondos respecto de procesos de liquidación de un banco u otro socio financiero</t>
  </si>
  <si>
    <t>2. AML/CFT/Fraud:  Combat money laundering, terrorist financing and fraud</t>
  </si>
  <si>
    <t>2.1</t>
  </si>
  <si>
    <t xml:space="preserve">Effective AML/CFT policies and procedures </t>
  </si>
  <si>
    <t>Providers shall develop effective policies and procedures for Anti-Money Laundering and Combating the Financing of Terrorism (AML/CFT) compliance</t>
  </si>
  <si>
    <t>2. AML/CFT/Fraude:  Lutter contre le blanchiment d'argent, le financement du terrorisme et la fraude</t>
  </si>
  <si>
    <t>Politiques et procédures AML/CFT efficaces</t>
  </si>
  <si>
    <t>Les prestataires doivent élaborer des politiques et procédures efficaces pour lutter contre le blanchiment de capitaux et le financement du terrorisme (ML/FT)</t>
  </si>
  <si>
    <t>2. ALD/LFT/Fraude:  Combatir el lavado de dinero, el financiamiento del terrorismo y el fraude</t>
  </si>
  <si>
    <t>Politiques et procédures efficaces contre ALD/LFT</t>
  </si>
  <si>
    <t>El proveedor establecerá políticas y procedimientos eficaces para cumplir con las normas Antilavado de Dinero y la Lucha contra el Financiamiento del Terrorismo (ALD/LFT)</t>
  </si>
  <si>
    <t>2.2</t>
  </si>
  <si>
    <t>Senior management commitment to AML/CFT</t>
  </si>
  <si>
    <t xml:space="preserve"> Senior management shall demonstrate their commitment to AML/CFT compliance through proper oversight</t>
  </si>
  <si>
    <t>Engagement de la direction générale à l’égard des politiques AML/CFT</t>
  </si>
  <si>
    <t>La direction générale doit manifester son engagement à l’égard de la lutte contre le blanchiment de capitaux et le financement du terrorisme à travers une surveillance adaptée.</t>
  </si>
  <si>
    <t>Compromiso del personal directivo superior con ALD/LFT</t>
  </si>
  <si>
    <t>El personal directivo superior demostrará su compromiso con el cumplimiento de las normas ALD/CFT mediante la supervisión adecuada</t>
  </si>
  <si>
    <t>2.3</t>
  </si>
  <si>
    <t>Appointed AML/CFT manager (money-laundering reporting officer)</t>
  </si>
  <si>
    <t>Providers shall appoint a qualified money-laundering reporting officer (MLRO) to promote and monitor compliance with AML/CFT-related obligations</t>
  </si>
  <si>
    <t>Désignation d’un responsable AML/CFT</t>
  </si>
  <si>
    <t>Les prestataires doivent nommer une personne qualifiée chargée d’assurer la promotion et la surveillance du respect des obligations de lutte contre le blanchiment de capitaux et le financement du terrorisme.</t>
  </si>
  <si>
    <t>Nombramiento del administrador de ALD/LFT (funcionario responsable de reportar actividades de lavado de dinero)</t>
  </si>
  <si>
    <t>El proveedor nombrará a un funcionario responsable de reportar actividades de lavado de dinero con el objetivo de promover y monitorear el cumplimiento con las obligaciones establecidas por las normas ALD/LFT</t>
  </si>
  <si>
    <t>2.4</t>
  </si>
  <si>
    <t>Software to monitor transactions</t>
  </si>
  <si>
    <t>Providers shall create a system to monitor transactions for AML/CFT and anti-fraud purposes</t>
  </si>
  <si>
    <t>Logiciel de surveillance des transactions</t>
  </si>
  <si>
    <t>Les prestataires doivent mettre en place un système de surveillance des transactions pour lutter contre le blanchiment de capitaux, le financement du terrorisme et la fraude.</t>
  </si>
  <si>
    <t>Software para monitoreo de transacciones</t>
  </si>
  <si>
    <t>El proveedor debe crear un sistema de monitoreo de transacciones a los fines de ALD/LFT y detección de fraude</t>
  </si>
  <si>
    <t>2.5</t>
  </si>
  <si>
    <t>Risk-based KYC and transaction / balance limits</t>
  </si>
  <si>
    <t>Providers shall collect KYC and screen customers, and apply risk-based limits or blocks on transactions and account balances</t>
  </si>
  <si>
    <t>Vérification de l'identité des clients (KYC) et plafonds d’opération et de solde de compte adaptés au niveau de risque</t>
  </si>
  <si>
    <t xml:space="preserve">Les prestataires doivent obtenir des justificatifs d'identité, contrôler les clients et appliquer des plafonds d'opération et de solde de compte ou bloquer les opérations ou les comptes en fonction du niveau de risque. </t>
  </si>
  <si>
    <t>Régimen de CSC basado en riesgos y límites a transacciones y saldos</t>
  </si>
  <si>
    <t>El proveedor recabará información y evaluará a los clientes conforme el régimen de CSC y aplicará límites a las cuentas o saldos en función de los riesgos o los bloqueará.</t>
  </si>
  <si>
    <t>Staff and agent AML/CFT training procedures</t>
  </si>
  <si>
    <t>Providers shall train staff and agents in AML/CFT procedures, monitor their compliance and take action against violations</t>
  </si>
  <si>
    <t>Procédures de formation du personnel et des agents à la lutte contre le blanchiment de capitaux et le financement du terrorisme</t>
  </si>
  <si>
    <t>Les prestataires doivent former leur personnel et leurs agents aux procédures AML/CFT, veiller au respect de ces procédures et prendre des mesures appropriées en cas de non respect.</t>
  </si>
  <si>
    <t>Procedimientos de capacitación sobre ALD/LFT para personal y agentes</t>
  </si>
  <si>
    <t>El proveedor capacitará a su personal y agentes sobre los procedimientos de ALD/LFT, supervisará el cumplimiento de los mismos y tomará medidas en caso de incumplimiento.</t>
  </si>
  <si>
    <t>Fraud management</t>
  </si>
  <si>
    <t>Providers shall develop risk-based policies and measures for fraud detection and prevention</t>
  </si>
  <si>
    <t>Gestion de la fraude</t>
  </si>
  <si>
    <t>Les fournisseurs doivent développer des politiques et des mesures basées sur le risque afin de détecter et prévenir tout cas de fraude</t>
  </si>
  <si>
    <t>Gestión de fraudes</t>
  </si>
  <si>
    <t>El proveedor establecerá políticas y medidas basadas en riesgos para la detección y prevención de fraudes</t>
  </si>
  <si>
    <t>3. People:  Manage staff, agents, and third parties</t>
  </si>
  <si>
    <t>3.1</t>
  </si>
  <si>
    <t>Due diligence policies and procedures</t>
  </si>
  <si>
    <t>Providers shall conduct proper due diligence on potential staff, agents and entities providing outsourced services</t>
  </si>
  <si>
    <t>3. Personnes: Gérer correctement le personnel, les agents et les tiers</t>
  </si>
  <si>
    <t xml:space="preserve">Politiques et procédures de vérifications préalables </t>
  </si>
  <si>
    <t>Les prestataires doivent effectuer des vérifications préalables appropriées concernant leur personnel, leurs agents et les entités offrant des services de sous-traitance.</t>
  </si>
  <si>
    <t>3. Personal:  Gestionar adecuadamente el personal, agentes y terceros</t>
  </si>
  <si>
    <t>Políticas y procedimientos de debida diligencia</t>
  </si>
  <si>
    <t>El proveedor tomará los recaudos de debida diligencia apropiados sobre personal, agentes y entidades subcontratadas potenciales.</t>
  </si>
  <si>
    <t>3.2</t>
  </si>
  <si>
    <t>Training of staﬀ and agents</t>
  </si>
  <si>
    <t>Providers shall develop and implement training programmes for staff and agents</t>
  </si>
  <si>
    <t>Formation de personnel et de agents</t>
  </si>
  <si>
    <t>Les prestataires doivent mettre en place des programmes de formation de leur personnel et de leurs agents.</t>
  </si>
  <si>
    <t>Capacitación para el personal y los agentes</t>
  </si>
  <si>
    <t>El proveedor desarrollará e implementará programas de capacitación para el personal y los agentes</t>
  </si>
  <si>
    <t>3.3</t>
  </si>
  <si>
    <t>Contractual agreements</t>
  </si>
  <si>
    <t>Providers shall establish written agreements governing their relationship with agents and entities providing outsourced services</t>
  </si>
  <si>
    <t>Accords contractuels</t>
  </si>
  <si>
    <t xml:space="preserve">Les prestataires doivent mettre en place des accords écrits régissant leurs relations avec les agents et les entités fournissant des services de sous-traitance </t>
  </si>
  <si>
    <t>Acuerdos contractuales</t>
  </si>
  <si>
    <t>El proveedor establecerá acuerdos por escrito para regir la relación con los agentes y las entidades subcontratadas</t>
  </si>
  <si>
    <t>3.4</t>
  </si>
  <si>
    <t>Management of staﬀ, agents and entities providing outsourced services</t>
  </si>
  <si>
    <t>Providers shall develop policies and processes for ongoing management and oversight of staff, agents and entities providing outsourced services</t>
  </si>
  <si>
    <t>Gestion du personnel, des agents et des entités offrant des services de sous-traitance</t>
  </si>
  <si>
    <t>Les prestataires doivent mettre en place des politiques et des procédures pour la gestion et la surveillance dans le temps de leur personnel, de leurs agents et des entités assurant des services de sous-traitance.</t>
  </si>
  <si>
    <t>Gestión y supervisión del personal, los agentes y las entidades subcontratadas</t>
  </si>
  <si>
    <t>El proveedor elaborará políticas y procedimientos para la gestión y supervisión continuas del personal, los agentes y las entidades subcontratadas.</t>
  </si>
  <si>
    <t>4. Operation:  Operate the service well and reliably</t>
  </si>
  <si>
    <t>4.1</t>
  </si>
  <si>
    <t>Board and senior management oversight of the Mobile Money service</t>
  </si>
  <si>
    <t>Providers shall ensure that the Board of Directors and senior management establish effective management oversight of the Mobile Money Service</t>
  </si>
  <si>
    <t>4. Opération:  Garantir la bonne opération du service et sa fiabilité</t>
  </si>
  <si>
    <t>Surveillance du service d'argent mobile par le conseil d’administration et la direction générale</t>
  </si>
  <si>
    <t>Les prestataires doivent s’assurer que leur conseil d’administration et leur direction générale mettent en place un contrôle de gestion efficace.</t>
  </si>
  <si>
    <t>4. Operativo:  Operar el servicio de manera correcta y confiablemente</t>
  </si>
  <si>
    <t>Supervisión del servicio de dinero móvil por parte directorio y del personal directivo superior</t>
  </si>
  <si>
    <t>Los proveedores garantizarán que el Directorio y la alta gerencia puedan establecer una supervisión efectiva de la gestión del Servicio de dinero móvil.</t>
  </si>
  <si>
    <t>4.2</t>
  </si>
  <si>
    <t>Business and technical operations and service level management</t>
  </si>
  <si>
    <t>Providers shall manage technical and business operations according to service levels</t>
  </si>
  <si>
    <t>Gestion et suivi des niveaux de service</t>
  </si>
  <si>
    <t>Les prestataires doivent gérer les activités commerciales et techniques en fonction des niveaux de service.</t>
  </si>
  <si>
    <t>Gestión de operaciones comerciales y técnicas y nivel de servicios</t>
  </si>
  <si>
    <t>El proveedor administrará las operaciones comerciales y técnicas conforme a los niveles de servicio</t>
  </si>
  <si>
    <t>4.3</t>
  </si>
  <si>
    <t>Capacity management</t>
  </si>
  <si>
    <t>Providers shall ensure sufficient service capacity by forecasting, monitoring and testing</t>
  </si>
  <si>
    <t>Gestion des capacités</t>
  </si>
  <si>
    <t xml:space="preserve">
Les prestataires doivent prendre des mesures visant à s’assurer de l’adéquation des capacités de système et de réseau par le biais de prévisions, de mesures de surveillance et de tests.</t>
  </si>
  <si>
    <t>Gestión de capacidad</t>
  </si>
  <si>
    <t>El proveedor garantizará la disponibilidad de suficiente capacidad de servicio a través de pronósticos, monitoreo y pruebas.</t>
  </si>
  <si>
    <t>4.4</t>
  </si>
  <si>
    <t>Incident and problem management</t>
  </si>
  <si>
    <t>Providers shall set up an incident management process to restore the service within agreed service levels and to investigate root causes of problems</t>
  </si>
  <si>
    <t>Gestion des incidents et des problèmes</t>
  </si>
  <si>
    <t xml:space="preserve">Les prestataires doivent mettre en place un processus de gestion des incidents afin de restaurer le service conformément aux niveaux de service convenus et d’identifier les causes sous-jacentes des problèmes. </t>
  </si>
  <si>
    <t>Gestión de incidentes y problemas</t>
  </si>
  <si>
    <t>El proveedor establecerá un proceso de gestión de incidentes para restablecer el servicio conforme a los niveles de servicio acordados e investigará cuál fue la causa raíz del problema</t>
  </si>
  <si>
    <t>4.5</t>
  </si>
  <si>
    <t>Change and configuration management</t>
  </si>
  <si>
    <t>Providers shall develop processes to ensure that systems and applications remain robust and secure following system and configuration changes</t>
  </si>
  <si>
    <t>Changement et gestion des configurations</t>
  </si>
  <si>
    <t>Les prestataires doivent mettre en place des processus permettant de s’assurer que les systèmes et les applications restent robustes et sûrs à la suite de changements de système ou de configuration.</t>
  </si>
  <si>
    <t>Gestión de cambios y configuración</t>
  </si>
  <si>
    <t>El proveedor establecerá procesos para garantizar la robustez y seguridad de los sistemas y las aplicaciones, después de cualquier cambio al sistema y configuración</t>
  </si>
  <si>
    <t>4.6</t>
  </si>
  <si>
    <t>Enterprise risk management</t>
  </si>
  <si>
    <t>Providers shall establish a risk management framework for identifying, assessing and controlling risks</t>
  </si>
  <si>
    <t>Gestion globale des risques</t>
  </si>
  <si>
    <t>Les prestataires doivent mettre en place un cadre de gestion du risque permettant la détection, l’évaluation et le contrôle des risques.</t>
  </si>
  <si>
    <t>Gestión de riesgos empresariales</t>
  </si>
  <si>
    <t>El proveedor establecerá un marco para la gestión de riesgos empresariales a fin de identificar, estimar y controlar los riesgos</t>
  </si>
  <si>
    <t>4.7</t>
  </si>
  <si>
    <t>Service continuity</t>
  </si>
  <si>
    <t>Providers shall develop effective business continuity and contingency plans</t>
  </si>
  <si>
    <t>Continuité du service</t>
  </si>
  <si>
    <t>Les prestataires doivent mettre en place des plans efficaces de poursuite de l’activité en cas d’urgence ou de sinistre.</t>
  </si>
  <si>
    <t>Continuidad del servicio</t>
  </si>
  <si>
    <t>El proveedor establecerá planes eficaces para contingencias y la continuidad del negocio</t>
  </si>
  <si>
    <t>5. Security:  Ensure the security of the systems supporting the service</t>
  </si>
  <si>
    <t>5.1</t>
  </si>
  <si>
    <t>Security governance</t>
  </si>
  <si>
    <t>Providers shall implement governance mechanisms to ensure that security policies are defined and implemented with ongoing management</t>
  </si>
  <si>
    <t xml:space="preserve">5. Sécurité:  Protéger la sécurité des systèmes supportant le service </t>
  </si>
  <si>
    <t>Gouvernance en matière de sécurité</t>
  </si>
  <si>
    <t>Les prestataires doivent mettre en œuvre des mécanismes de gouvernance pour s’assurer que des politiques de sécurité soient définies et mises en œuvre dans le cadre d’une supervision continue.</t>
  </si>
  <si>
    <t>5. Seguridad:  Proteger la seguridad de los sistemas que soportan el servicio</t>
  </si>
  <si>
    <t>Gobernanza de la seguridad</t>
  </si>
  <si>
    <t>El proveedor implementará mecanismos de gobernanza para garantizar la constante gestión de la definición e implementación de las políticas de seguridad</t>
  </si>
  <si>
    <t>5.2</t>
  </si>
  <si>
    <t>Designing and developing secure systems, applications and network</t>
  </si>
  <si>
    <t>Providers shall ensure that the systems, applications and network that support mobile money are designed and developed securely</t>
  </si>
  <si>
    <t>Conception et mise en place d’un réseau, de systèmes et d’applications sécurisés</t>
  </si>
  <si>
    <t>Les prestataires doivent s’assurer que le réseau, les systèmes et les applications utilités pour l’argent mobile soient conçus et développés dans une optique de sécurité.</t>
  </si>
  <si>
    <t>Diseño y desarrollo de sistemas, aplicaciones y redes seguras</t>
  </si>
  <si>
    <t>El proveedor garantizará que los sistemas, aplicaciones y redes que sustentan los servicios del dinero móvil han sido diseñados y desarrollados en forma segura</t>
  </si>
  <si>
    <t>5.3</t>
  </si>
  <si>
    <t xml:space="preserve">Security operations </t>
  </si>
  <si>
    <t xml:space="preserve">Providers shall implement processes to manage all systems and operations securely </t>
  </si>
  <si>
    <t>Opérations de sécurité</t>
  </si>
  <si>
    <t xml:space="preserve">Les prestataires doivent mettre en place des processus de gestion sécurisée de l’ensemble des systèmes </t>
  </si>
  <si>
    <t xml:space="preserve">Operaciones de seguridad </t>
  </si>
  <si>
    <t xml:space="preserve">El proveedor implementará procesos para gestionar todos los sistemas y operaciones de forma segura </t>
  </si>
  <si>
    <t>6. Transparency:  Communicate fees, T&amp;Cs and information transparently to customers</t>
  </si>
  <si>
    <t>6.1</t>
  </si>
  <si>
    <t>Effective disclosure and transparency</t>
  </si>
  <si>
    <t>Providers shall ensure that users are provided with clear, prominent, and timely information regarding fees and terms and conditions</t>
  </si>
  <si>
    <t>6. Transparence:  Communiquer les frais, les conditions générales et les informations de manière transparente aux clients</t>
  </si>
  <si>
    <t>Communication efficace et transparente</t>
  </si>
  <si>
    <t>Les prestataires doivent s’assurer que des informations claires, visibles et opportunes soient fournies aux clients concernant la tarification et les conditions générales du service.</t>
  </si>
  <si>
    <t>6. Transparencia:  Comunicar las tarifas, los términos y condiciones y toda la información relevante de manera transparente a los clientes</t>
  </si>
  <si>
    <t>Divulgación y transparencia eficaces</t>
  </si>
  <si>
    <t>El proveedor garantizará la provisión de información clara, visible y oportuna sobre tarifas y términos y condiciones a los clientes</t>
  </si>
  <si>
    <t>6.2</t>
  </si>
  <si>
    <t>Education of customers about safety and security</t>
  </si>
  <si>
    <t>Providers shall educate customers about how to use mobile money services safely and securely</t>
  </si>
  <si>
    <t>Éducation des clients concernant la sûreté et la sécurité</t>
  </si>
  <si>
    <t>Les prestataires doivent éduquer les clients sur la manière d’utiliser les services d’argent mobile en toute sécurité.</t>
  </si>
  <si>
    <t>Educación de los clientes sobre la seguridad</t>
  </si>
  <si>
    <t>El proveedor entrenará a los clientes sobre cómo utilizar los servicios del dinero móvil de manera segura</t>
  </si>
  <si>
    <t>7. Customer Service:  Effectively address customer service requests and complaints</t>
  </si>
  <si>
    <t>7.1</t>
  </si>
  <si>
    <t>Customer service policies and procedures</t>
  </si>
  <si>
    <t>Providers shall develop and publish customer service policies and procedures</t>
  </si>
  <si>
    <t xml:space="preserve">7. Service à la Clientèle:  Répondre de manièe efficace aux demandes et aux plaintes des clients </t>
  </si>
  <si>
    <t>Politiques et procédures du service clientèle</t>
  </si>
  <si>
    <t>Les prestataires doivent élaborer et publier les politiques et procédures relatives au service à la clientèle.</t>
  </si>
  <si>
    <t>7. Servicio al Cliente:  Atender de manera efectiva las solicitudes y reclamos de servicio al cliente</t>
  </si>
  <si>
    <t>Políticas y procedimientos de servicio al cliente</t>
  </si>
  <si>
    <t>El proveedor desarrollará y publicar políticas y procedimientos para la gestión de servicio del cliente</t>
  </si>
  <si>
    <t>7.2</t>
  </si>
  <si>
    <t>Availability of customer service support</t>
  </si>
  <si>
    <t>Providers shall provide an appropriate mechanism for customers to address questions and problems</t>
  </si>
  <si>
    <t>Disponibilité de l’assistance à la clientèle</t>
  </si>
  <si>
    <t>Les prestataires doivent mettre à la disposition de la clientèle un mécanisme approprié pour répondre aux questions et problèmes de celle-ci.</t>
  </si>
  <si>
    <t>Disponibilidad de soporte de atención al cliente</t>
  </si>
  <si>
    <t>El proveedor proporcionará mecanismos adecuados para que el cliente resuelva preguntas y problemas.</t>
  </si>
  <si>
    <t>7.3</t>
  </si>
  <si>
    <t>External recourse mechanisms</t>
  </si>
  <si>
    <t>Providers shall specify how disputes can be resolved if internal resolution fails</t>
  </si>
  <si>
    <t>Mécanismes de recours extérieurs</t>
  </si>
  <si>
    <t>Les prestataires doivent spécifier un mode de résolution des litiges en cas d’échec des mécanismes internes.</t>
  </si>
  <si>
    <t>Mecanismos externos de resolución de controversias</t>
  </si>
  <si>
    <t>El proveedor establecerá un proceso para la resolución de controversias en los casos en que no es posible resolverlas internamente</t>
  </si>
  <si>
    <t>8. Data Privacy:  Protect customers’ personal data</t>
  </si>
  <si>
    <t>Governance of Data Privacy</t>
  </si>
  <si>
    <t>Providers shall comply with good practices and relevant regulations governing customer data privacy</t>
  </si>
  <si>
    <t>8. Confidentialité des Données:  Protéger les données personnelles des clients</t>
  </si>
  <si>
    <t>Gouvernance en matière de confidentialité des données</t>
  </si>
  <si>
    <t>Les prestataires doivent se conformer aux bonnes pratiques et aux réglementations applicables en matière de confidentialité des données des clients.</t>
  </si>
  <si>
    <t xml:space="preserve">8. Privacidad de Datos:  Proteger los datos personales de los clientes </t>
  </si>
  <si>
    <t>Gobernanza de la privacidad de datos</t>
  </si>
  <si>
    <t>El proveedor cumplirá con las buenas prácticas y la regulación pertinente que rigen la privacidad de los datos del cliente</t>
  </si>
  <si>
    <t>Data Privacy transparency</t>
  </si>
  <si>
    <t>Providers shall ensure that users are provided with clear, prominent, and timely information regarding their data privacy practices</t>
  </si>
  <si>
    <t>Transparence de la confidentialité des données</t>
  </si>
  <si>
    <t>Les prestataires doivent veiller à ce que des informations claires, visibles et opportunes sont fournies aux utilisateurs sur les pratiques de protection de leurs données personnelles</t>
  </si>
  <si>
    <t>Transparencia de la privacidad de datos</t>
  </si>
  <si>
    <t>El proveedor garantizará la provisión de información clara, visible y oportuna al usuario respecto de las prácticas de privacidad de datos</t>
  </si>
  <si>
    <t>Customers' control of their Personal Data</t>
  </si>
  <si>
    <t>Providers shall ensure that customers are informed of their rights and have opportunities to exercise meaningful choice and control over their personal information</t>
  </si>
  <si>
    <t>Contrôle des données personnelles par les clients</t>
  </si>
  <si>
    <t>Les prestataires doivent veiller à ce que les clients soient informés de leurs droits et qu’ils aient la possibilité d’exercer un véritable choix et contrôle sur les informations les concernant.</t>
  </si>
  <si>
    <t>Control por parte de los clientes de sus datos personales</t>
  </si>
  <si>
    <t>El proveedor garantizará que el cliente está informado sobre sus derechos y tiene control sobre el uso de su información personal</t>
  </si>
  <si>
    <t>Minimisation of Personal Data collection and retention</t>
  </si>
  <si>
    <t>Providers shall limit the personal information that is collected from customers and is retained, used, or shared</t>
  </si>
  <si>
    <t>Minimisation de la collecte et de la conservation de données</t>
  </si>
  <si>
    <t>Les prestataires doivent veiller à ce que les clients soient informés de leurs droits et qu’ils aient la possibilité d’exercer un véritable choix et contrôle sur les informations les concernant</t>
  </si>
  <si>
    <t>Minimización de recolección y retención de datos personales</t>
  </si>
  <si>
    <t>El proveedor limitará la cantidad de información recabada de los clientes y la forma en que la retiene, usa o comparte</t>
  </si>
  <si>
    <t>Confidentiality 
This toolkit has been developed by the GSMA and its members to support GSMA Mobile Money Certification. Member responses to the questions in the toolkit shall be deemed “Confidential Information” for the purposes of Article 18.2 of the GSMA Articles of Association. This Confidential Information will not be disclosed to any third party.
Please send any feedback and questions about the self-assessment toolkits to mobilemoney@gsma.com.</t>
  </si>
  <si>
    <t xml:space="preserve">Confidentialité 
Cet outil a été développé par la GSMA et ses membres en vue de soutenir GSMA Certification Mobile Money. Les réponses fournies par les membres aux questions contenues dans ces outils doivent être considérées comme des « informations confidentielles » aux fins de l’article 18.2 des statuts de la GSMA. Ces informations confidentielles ne seront pas communiquées à des tiers.  
Veuillez adresser vos questions ou commentaires concernant ces outils d’auto-évaluation à mobilemoney@gsma.com.
</t>
  </si>
  <si>
    <t>Confidencialidad 
Esta herramienta fue elaboradas para la GSMA y sus miembros a fin de facilitar la implementación del GSMA Certificación de Dinero Móvil. Las respuestas proporcionadas por los miembros a las preguntas contenidas en esta herramienta se consideran «Información Confidencial» a efectos del Artículo 18.2 de los Estatutos de la GSMA. Esta Información Confidencial no será divulgada a ningún tercero.
Para comentarios y preguntas sobre las herramientas de autoevaluación, envíe un correo electrónico a mobilemoney@gsma.com.</t>
  </si>
  <si>
    <t>Definitions</t>
  </si>
  <si>
    <t>Definiciones</t>
  </si>
  <si>
    <t>LANGUAGE</t>
  </si>
  <si>
    <t>Sub-sub-principle</t>
  </si>
  <si>
    <t>Practice ID</t>
  </si>
  <si>
    <t>Practice</t>
  </si>
  <si>
    <t>Indicator ID</t>
  </si>
  <si>
    <t>Indicator</t>
    <phoneticPr fontId="0" type="noConversion"/>
  </si>
  <si>
    <t>Description du sous-sous-principe</t>
  </si>
  <si>
    <t>Pratique ID</t>
  </si>
  <si>
    <t>Pratique</t>
  </si>
  <si>
    <t>Indicateur ID</t>
  </si>
  <si>
    <t>Indicateur</t>
  </si>
  <si>
    <t>Fonction</t>
  </si>
  <si>
    <t>Sub-sub-principio</t>
  </si>
  <si>
    <t>Nro. de Práctica</t>
  </si>
  <si>
    <t>Práctica</t>
  </si>
  <si>
    <t>Nro. de Indicador</t>
  </si>
  <si>
    <t>Indicador</t>
  </si>
  <si>
    <t>Sub-sub-principle Description</t>
    <phoneticPr fontId="0" type="noConversion"/>
  </si>
  <si>
    <t>Indicator</t>
  </si>
  <si>
    <t>No</t>
  </si>
  <si>
    <t>N/A</t>
  </si>
  <si>
    <t>FinOps</t>
  </si>
  <si>
    <t>1.1.1: Providers shall ensure that funds equal to the total value of outstanding mobile money liabilities are held in one or more custodial accounts on behalf of the mobile money users.</t>
  </si>
  <si>
    <t>1.1.1.1</t>
  </si>
  <si>
    <t>1.1.1.1.1</t>
  </si>
  <si>
    <t>Are funds equal to or greater in value than the total value of outstanding mobile money liabilities held in custodial accounts on behalf of mobile money users?</t>
  </si>
  <si>
    <t>Required</t>
  </si>
  <si>
    <t>1.1.1: Les prestataires doivent s’assurer que des sommes égales au montant total des engagements  financiers correspondant à l’argent mobile en circulation soient conservées sur un ou plusieurs comptes de cantonnement pour le compte des utilisateurs de leur service d’argent mobile</t>
  </si>
  <si>
    <t>le montant total des sommes conservées sur des comptes de cantonnement pour le compte des utilisateurs de l'argent mobile est-il supérieur ou égal au montant total des engagements financiers correspondant à la monnaie électronique en circulation ?</t>
  </si>
  <si>
    <t>1.1.1: El proveedor garantizará que mantendrá fondos equivalentes al monto total de sus obligaciones en una o más cuentas de custodia a nombre de los usuarios del dinero móvil.</t>
  </si>
  <si>
    <t>¿El valor de los fondos es igual o mayor que el valor total de las obligaciones pendientes del dinero móvil depositadas en una cuenta de custodia en nombre de los usuarios de dinero móvil?</t>
  </si>
  <si>
    <t>1.1.1.1.2</t>
  </si>
  <si>
    <t>Are records of the current and historical balances of the custodial account(s) and aggregate outstanding mobile money liabilities readily available?</t>
  </si>
  <si>
    <t>les registres du solde actuel et passé des comptes de cantonnement et du montant total des engagements correspondant à la monnaie électronique en circulation sont-ils facilement consultables ?</t>
  </si>
  <si>
    <t>¿Es fácil el acceso a los registros de los saldos actuales e históricos de la(s) cuenta(s) de custodia y el valor agregado de las obligaciones pendientes del dinero móvil?</t>
  </si>
  <si>
    <t>1.1.1.2</t>
  </si>
  <si>
    <t>1.1.1.2.1</t>
  </si>
  <si>
    <t>Is responsibility for fund safeguarding assigned to a mobile money finance team that is separated from the business operations function?</t>
  </si>
  <si>
    <t>Standard required</t>
  </si>
  <si>
    <t>la responsabilité de la protection des fonds est-elle assignée à une équipe de gestion financière du service d'argent mobile distincte de la l'équipe d'exploitation ?</t>
  </si>
  <si>
    <t>La responsabilidad de la salvaguarda de los fondos debe ser asignada a un equipo financiero de dinero móvil separado del departamento de operaciones comerciales?</t>
  </si>
  <si>
    <t>1.1.1.2.2</t>
  </si>
  <si>
    <t>Is the custodial bank reconciliation process documented in detail, including the actions of e-money creation, allocation and deletion, and a procedure for resolving reconciliation discrepancies promptly?</t>
  </si>
  <si>
    <t>Le processus de rapprochement avec la banque dépositaire est-il documenté en détail, et comprend-il les actions de création, d’attribution et de suppression de monnaie électronique, ainsi qu’une procédure visant à résoudre rapidement les problèmes de différence observés suite aux rapprochements ?</t>
  </si>
  <si>
    <t>¿El proceso de conciliación con el banco custodio está documentado en detalle, incluidas las acciones de creación, asignación y eliminación del dinero móvil, al igual que el procedimiento para la resolución inmediata de discrepancias en la conciliación?</t>
  </si>
  <si>
    <t>1.1.1.2.3</t>
  </si>
  <si>
    <t>Is reconciliation with the custodial bank performed at least daily on weekdays?</t>
  </si>
  <si>
    <t>Le processus de rapprochement avec la banque dépositaire a-t-il lieu au moins une fois par jour (hors week-ends) ?</t>
  </si>
  <si>
    <t>¿La conciliación con el banco custodio se realiza por lo menos diariamente durante los días de semana?</t>
  </si>
  <si>
    <t>1.2.2.2.2</t>
  </si>
  <si>
    <t>1.2.2.2.1</t>
  </si>
  <si>
    <t>1.1.1.2.4</t>
  </si>
  <si>
    <t>Is the reconciliation process overseen by a reviewing function with separation of duty, to ensure reconciliation is accurately completed?</t>
  </si>
  <si>
    <t>Le processus de rapprochement est-il supervisé par une fonction d'examen avec séparation des tâches, pour s'assurer que le rapprochement est effectué avec précision ?</t>
  </si>
  <si>
    <t>¿El proceso de conciliación es supervisado por un departamento de revisión, con separación de obligaciones, a fin de garantizar que la conciliación se realiza correctamente?</t>
  </si>
  <si>
    <t>Recommended</t>
  </si>
  <si>
    <t>1.1.2: Providers shall ensure that user funds are ring-fenced to prevent attachment from the creditors of the provider in the event of a provider’s insolvency.</t>
  </si>
  <si>
    <t>1.1.2.1</t>
  </si>
  <si>
    <t>1.1.2.1.1</t>
  </si>
  <si>
    <t>Are user funds legally segregated - either through a trust or an arrangement that offers a similar level of protection - from the mobile money provider's assets (and the trustee's assets) to ensure that the funds may not be claimed by creditors in the event of the provider's or trustee's insolvency?</t>
  </si>
  <si>
    <t>1.1.2: Les prestataires doivent régulièrement effectuer un rapprochement des transactions et régler leurs soldes auprès de leurs partenaires de l’écosystème  financier.</t>
  </si>
  <si>
    <t xml:space="preserve">Les fonds des utilisateurs sont-ils juridiquement séparés - par le biais d’une fiducie ou d’un arrangement offrant un niveau de protection similaire - de l’actif du prestataire de service d’argent mobile (et de ceux du fiduciaire) pour s’assurer que lesdits fonds ne pourront être saisis par les créanciers en cas de faillite du prestataire ou du fiduciaire ?
</t>
  </si>
  <si>
    <t>1.1.2: El proveedor garantizará que los fondos de los usuarios están segregados a fin de protegerlos contra el embargo de acreedores del proveedor en caso de la insolvencia de este último.</t>
  </si>
  <si>
    <t>¿Los fondos del usuario están segregados —ya sea en un fideicomiso o una solución que ofrece un nivel de protección similar— de los bienes del proveedor del dinero móvil (y de los bienes del fiduciario) a fin de garantizar que los fondos no podrán ser exigidos por acreedores en caso de insolvencia del proveedor o del fiduciario?</t>
  </si>
  <si>
    <t>1.1.3: Providers shall take measures to mitigate the risk of loss of funds due to insolvency of the bank, bond issuer, or other entity in which funds are invested.</t>
  </si>
  <si>
    <t>1.1.3.1</t>
  </si>
  <si>
    <t>1.1.3.1.1</t>
  </si>
  <si>
    <t>Has a risk assessment been carried on the custodial bank to determine the bank's solvency and a risk mitigation strategy actioned appropriately?</t>
  </si>
  <si>
    <t>1.1.3: Les prestataires doivent veiller à ce que les fonds des utilisateurs soient isolés de tout autre actif afin d’empêcher leur saisie par les créanciers en cas d’insolvabilité du prestataire.</t>
  </si>
  <si>
    <t>Une évaluation des risques a-t-elle été réalisée pour déterminer la solvabilité de la banque et mettre en œuvre une stratégie de réduction des risques appropriées ?</t>
  </si>
  <si>
    <t>1.1.3: El proveedor tomará las medidas necesarias para mitigar el riesgo de pérdida de fondos debido a la insolvencia del banco, el emisor de bonos o de cualquier otra entidad en la cual se inviertan los fondos.</t>
  </si>
  <si>
    <t>¿Se realizó una evaluación de riesgos del banco custodio a fin de determinar su solvencia e implementar una estrategia de mitigación de riesgos de forma apropiada?</t>
  </si>
  <si>
    <t>TechOps</t>
  </si>
  <si>
    <t>1.2.1: Where feasible, providers shall only authorize customer transactions in which the debiting and crediting of mobile money accounts is processed in real time.</t>
  </si>
  <si>
    <t>1.2.1.1</t>
  </si>
  <si>
    <t>1.2.1.1.1</t>
  </si>
  <si>
    <t>Are all transactions completed in real time (the debit party's account is debited at the same time as the credit party's account is credited), barring documented exceptions (i.e. multi-stage transactions - see 1.2.1.2)?</t>
  </si>
  <si>
    <t xml:space="preserve">1.2.1: Dans la mesure du possible, les prestataires n’autorisent que les opérations de client pour lesquelles le débit et le crédit des comptes d’argent mobile s’effectuent en temps réel.
</t>
  </si>
  <si>
    <t>Toutes les transactions sont-elles réalisées en temps réel (le compte du bénéficiaire d'un virement est crédité en même temps que le compte de l'émetteur est débité) en dehors des exceptions répertoriées (par ex. transactions en plusieurs étapes - voir 12.12) ?</t>
  </si>
  <si>
    <t>1.2.1: Cuando sea posible, el proveedor solo autorizará las transacciones del cliente en las cuales el débito y crédito de las cuentas del dinero móvil sea procesado en tiempo real.</t>
  </si>
  <si>
    <t>¿Todas las transacciones se realizan en tiempo real (el débito a la cuenta se realiza al mismo tiempo en que la cuenta del beneficiario es acreditada), sin perjuicio de las excepciones documentadas (por ej., transacciones de múltiples pasos - consultar 1.2.1.2)?</t>
  </si>
  <si>
    <t>1.2.1.2</t>
  </si>
  <si>
    <t>1.2.1.2.1</t>
  </si>
  <si>
    <t>For multi-stage transactions (requiring 3rd party action before completion), are funds debited or reserved from the sending party's account as soon as the transaction has been authorised by the mobile money sender?</t>
  </si>
  <si>
    <t>En ce qui concerne les transactions en plusieurs étapes (nécessitant l'intervention d'un tiers avant leur réalisation) ), les fonds en provenance de l'émetteur sont-ils débités ou réservés dès que la transaction a été autorisée par l'émetteur d'argent mobile ?</t>
  </si>
  <si>
    <t>Para transacciones de múltiples pasos (que requieren la acción de terceros antes de completarlas), ¿los fondos son debitados de la cuenta del remitente, o reservados en la misma, al momento en que dicho remitente del dinero móvil autoriza la transacción?</t>
  </si>
  <si>
    <t>1.2.2: Providers shall regularly reconcile transactions and settle balances with financial ecosystem partners.</t>
  </si>
  <si>
    <t>1.2.2.1</t>
  </si>
  <si>
    <t>1.2.2.1.1</t>
  </si>
  <si>
    <t>Has a process been documented for reconciliation of the net financial position with each applicable financial ecosystem partner?
[Exclude financial ecosystem partners where the partner simply operates a prefunded e-monay account - see 1.2.2.1.2]</t>
  </si>
  <si>
    <t>1.2.2: Les prestataires doivent régulièrement rapprocher les transactions et définir des équilibres avec les partenaires de l'écosystème financier</t>
  </si>
  <si>
    <t>un processus de rapprochement de la position financière nette avec chaque partenaire de l'écosystème financier a-t-il été documenté ? 
[Exclut les partenaires de l'écosystème financier gérant uniquement un compte d'argent mobile préfinancé  - voir 12.2.12]</t>
  </si>
  <si>
    <t>1.2.2: El proveedor conciliará las transacciones y liquidará los saldos con sus socios del ecosistema financiero.</t>
  </si>
  <si>
    <t>¿Se ha documentado el proceso de conciliación del estado financiero neto con cada socio del ecosistema financiero correspondiente?  
[Excluir socios del ecosistema financiero cuando el socio simplemente opera una cuenta de dinero electrónico pre-financiada - consultar 1.2.2.1.2]</t>
  </si>
  <si>
    <t>1.2.2.4.1</t>
  </si>
  <si>
    <t>1.2.2.1.2</t>
  </si>
  <si>
    <t>For financial ecosystem partners that simply operate a prefunded e-monay account and reconciliation is the responsibility of the partner, is there a documented process for financial ecosystem partners to dispute transaction records?</t>
  </si>
  <si>
    <t>Lorsque les partenaires de l'écosystème financier gèrent uniquement un compte d'argent mobile préfinancé et que le rapprochement incombe au partenaire, existe-t-il un processus documenté permettant aux partenaires de l'écosystème financier de contester les informations issues du registre des transactions ?</t>
  </si>
  <si>
    <t xml:space="preserve">En el caso de los socios del ecosistema financiero que simplemente operan una cuenta de dinero electrónico pre-financiada y la conciliación es responsabilidad del socio, ¿existe un proceso documentado para que los socios del ecosistema financiero cuestionen los registros de transacciones? </t>
  </si>
  <si>
    <t>1.2.2.2</t>
  </si>
  <si>
    <t>Is a suitable settlement mechanism implemented and documented for every ecosystem partner (either pre-funded or risk-based)?</t>
  </si>
  <si>
    <t>Un mécanisme de règlement a-t-il été défini et appliqué pour chaque partenaire de l'écosystème financier (soit préfinancé ou en fonctions des risques) ?</t>
  </si>
  <si>
    <t>¿Se ha implementado un mecanismo de liquidación apropiado y se lo ha documentado para cada socio del ecosistema (ya sea con financiamiento previo o basado en riesgos)?</t>
  </si>
  <si>
    <t>If any settlement accounts are not pre-funded and which might go negative (i.e. Provider could be a net payer), does the reconciliation &amp; settlement process define and enforce settlement account value limits?</t>
  </si>
  <si>
    <t>Si les comptes de règlement ne sont pas préfinancés et sont susceptibles d'être débiteurs (le Prestataire peut être un contributeur net) , le processus de rapprochement et de règlement définit-il et applique-t-il des plafonds de règlement ?</t>
  </si>
  <si>
    <t>En los casos en que las cuentas de liquidación no cuentan con financiamiento previo y pueden volverse negativas (es decir, el proveedor puede ser un contribuyente neto), ¿el proceso de conciliación y liquidación determina el límite del valor de la cuenta de liquidación y obliga a su cumplimiento?</t>
  </si>
  <si>
    <t/>
  </si>
  <si>
    <t>1.2.2.4</t>
  </si>
  <si>
    <t>Are records of reconciliation with the custodial bank and financial ecosystem partners kept for at least five years?</t>
  </si>
  <si>
    <t>Des registres de rapprochement avec la banque dépositaire et les partenaires de l'écosystème financier sont-ils tenus pour une période d'au moins cinq ans ?</t>
  </si>
  <si>
    <t>¿Los registros de conciliación con el banco custodio y los socios del ecosistema financiero se mantienen durante un período mínimo de cinco años?</t>
  </si>
  <si>
    <t>ENGLISH</t>
  </si>
  <si>
    <t>SPANISH</t>
  </si>
  <si>
    <t xml:space="preserve">Sub-sub-principle </t>
  </si>
  <si>
    <t>Practice
ID</t>
  </si>
  <si>
    <t>Indicator
ID</t>
  </si>
  <si>
    <t>FraudRisk</t>
  </si>
  <si>
    <t>2.1.1: Providers shall develop effective policies and procedures for Anti-Money Laundering and Combating the Financing of Terrorism (AML/CFT) compliance</t>
  </si>
  <si>
    <t>2.1.1.1</t>
  </si>
  <si>
    <t>GSMA RMT</t>
  </si>
  <si>
    <t>2.1.1.1.1</t>
  </si>
  <si>
    <t>Is there documentation that describes the objectives and function of the AML function (i.e. policy or equivalent document) that is reviewed and approved by senior management?</t>
  </si>
  <si>
    <t>2.1.1: Les prestataires doivent élaborer des politiques et procédures efficaces pour lutter contre le blanchiment de capitaux et le financement du terrorisme (ML/FT)</t>
  </si>
  <si>
    <t>Existe-t-il une documentation qui décrit les objectifs et les responsabilités de la fonction AML (par ex. politique ou document équivalent), examinée et approuvée par la direction générale ?</t>
  </si>
  <si>
    <t>2.1.1: El proveedor debe desarrollar políticas y procedimientos a fin de cumplir con las normas de prevención del lavado de activos y Lucha contra el Financiamiento del Terrorismo (ALA/LFT).</t>
  </si>
  <si>
    <r>
      <rPr>
        <sz val="10"/>
        <color indexed="8"/>
        <rFont val="Calibri"/>
        <family val="2"/>
      </rPr>
      <t>¿Existe documentación que describe los objetivos y funciones del departamento de ALD (o sea, política o documento equivalente) revisado y aprobado por el personal directivo superior?</t>
    </r>
  </si>
  <si>
    <t>2.1.1.1.2</t>
  </si>
  <si>
    <t>Is the AML/CFT policy (or equivalent document) reviewed at least every 24 months and updated if needed?</t>
  </si>
  <si>
    <t>La politique AML/CFT (ou document équivalent) est-elle examinée au moins tous les deux ans et mise à jour si nécessaire ?</t>
  </si>
  <si>
    <t>¿La revisión y actualización, cuando corresponda, de la política (o documento equivalente) de ALA/LFT se realiza, por lo menos, cada 24 meses?</t>
  </si>
  <si>
    <t>2.1.1.2</t>
  </si>
  <si>
    <t>2.1.1.2.1</t>
  </si>
  <si>
    <t>Has a suspicious activity management process been defined for dealing with suspected ML/TF activities?</t>
  </si>
  <si>
    <t>un processus de gestion des activités suspectes a-t-il été défini en cas de suspicion d'activité ML/TF?</t>
  </si>
  <si>
    <r>
      <rPr>
        <sz val="10"/>
        <color indexed="8"/>
        <rFont val="Calibri"/>
        <family val="2"/>
      </rPr>
      <t>?Se ha definido un proceso para la gestión de actividades sospechosas a fin de responder a actividades sospechosas de LD/FT?</t>
    </r>
  </si>
  <si>
    <t>2.1.1.2.2</t>
  </si>
  <si>
    <t>Does the suspicious activity management process provide clear guidelines about appropriate actions to be taken (e.g. further investigation and monitoring, account blocking)?</t>
  </si>
  <si>
    <t>Le processus de gestion des activités suspectes fournit-il des directives claires quant aux mesures appropriées qu’il convient de prendre (par ex. enquête et surveillance renforcée, blocage du compte) ?</t>
  </si>
  <si>
    <r>
      <rPr>
        <sz val="10"/>
        <color indexed="8"/>
        <rFont val="Calibri"/>
        <family val="2"/>
      </rPr>
      <t>¿El proceso de gestión de actividades sospechosas proporciona directrices claras sobre las acciones apropiadas a tomarse (por ej., más investigación y monitoreo, bloqueo de cuentas)?</t>
    </r>
  </si>
  <si>
    <t>2.1.1.2.3</t>
  </si>
  <si>
    <t>Does the suspicious activity management process clearly define how Suspicious Activity Reports (SARs) and/or Suspicious Transaction Reports (STR) should be raised with the relevant authorities in the case of suspected ML/TF?</t>
  </si>
  <si>
    <t>le processus de gestion des activités suspectes définit-il clairement les moyens de réaliser une déclaration d'opération suspecte (DOS) et/ou une déclaration de soupçon (DS) auprès des autorités concernées en cas de suspicion de blanchiment de capitaux / financement du terrorisme ?</t>
  </si>
  <si>
    <r>
      <rPr>
        <sz val="10"/>
        <color indexed="8"/>
        <rFont val="Calibri"/>
        <family val="2"/>
      </rPr>
      <t>¿El proceso de gestión de actividades sospechosas define claramente cómo deben elevarse los Reportes de Actividades Sospechosas (RAS) o Reportes de Transacciones Sospechosas (RTS) a las autoridades correspondientes en caso de sospecha de LD/FT?</t>
    </r>
  </si>
  <si>
    <t>2.1.1.2.4</t>
  </si>
  <si>
    <t>Is there a mechanism for agents and employees to report suspicious activity (ML,TF), and are they made aware of this reporting channel? 
[This could be the same channel as used for reporting fraud, security incidents and data privacy breaches]</t>
  </si>
  <si>
    <t>Les agents et le personnel disposent-ils d’un mécanisme de déclaration des activités suspectes, et ont-ils été informés de l’existence de ce canal de déclaration ? [Ce mécanisme peut être implémenté sur le même canal que celui utilisé pour signaler les cas de fraudes, les incidents relatifs à la sécurité et les violations de données]</t>
  </si>
  <si>
    <t>¿Existe un mecanismo para que agentes y empleados reporten cualquier actividad sospechosa (LD, FT) y se les ha informado la existencia de este canal para reportes? 
[Podría ser el mismo canal que el utilizado para reportar fraude, incidentes de seguridad y violaciones a la privacidad de los datos].</t>
  </si>
  <si>
    <t>2.1.1.3</t>
  </si>
  <si>
    <t>2.1.1.3.1</t>
  </si>
  <si>
    <t>Is a regular independent audit carried out (at least every two years) to evaluate efficacy of AML/CFT procedures?</t>
  </si>
  <si>
    <t>Un audit indépendant régulier (tous les deux ans au minimum) est-il mené afin d'évaluer l’efficacité des procédures de lutte contre le blanchiment de capitaux et le financement du terrorisme ?</t>
  </si>
  <si>
    <t>¿Se llevan a cabo auditorías periódicas (por lo menos cada dos años) e independientes a fin de evaluar la efectividad de los procedimientos de ALA/LFT?</t>
  </si>
  <si>
    <t>2.1.1.4.1</t>
  </si>
  <si>
    <t>2.1.1.3.2</t>
  </si>
  <si>
    <t>Are audit findings prioritized, implemented and reviewed, with supervision from AML/CFT manager?</t>
  </si>
  <si>
    <t>les conclusions d'audit sont-elles examinées et mises en œuvre avec le niveau de priorité nécessaire, sous la supervision du responsable AML/CFT ?</t>
  </si>
  <si>
    <t>¿Las conclusiones de las auditorías son priorizadas, implementadas y revisadas con la supervisión del gerente de ALA/LFT?</t>
  </si>
  <si>
    <t>2.1.1.4.2</t>
  </si>
  <si>
    <t>2.1.1.4</t>
  </si>
  <si>
    <t>Have AML/CFT record-keeping processes and system functions been implemented?</t>
  </si>
  <si>
    <t>Des processus et fonctionnalités de système pour la gestion des registres AML/CFT ont-ils été mis en œuvre ?</t>
  </si>
  <si>
    <t>¿Se han implementado procesos y funcionalidades de sistemas para el mantenimiento de registros de ALA/LFT?</t>
  </si>
  <si>
    <t>Are all suspicious activity reports being kept for both internal and externally-reported SARs/ STRs?</t>
  </si>
  <si>
    <t>les rapports d'activités suspectes sont-ils tous conservés, que ce soit pour les DOS/DS externes ou internes ?</t>
  </si>
  <si>
    <r>
      <rPr>
        <sz val="10"/>
        <rFont val="Calibri"/>
        <family val="2"/>
      </rPr>
      <t>¿Todos los reportes sobre actividades sospechosas, tanto internos como externos (RAS/RTS), son guardados?</t>
    </r>
  </si>
  <si>
    <t>2.2.1: Senior management shall demonstrate their commitment to AML/CFT compliance through proper oversight</t>
  </si>
  <si>
    <t>2.2.1.1</t>
  </si>
  <si>
    <t>2.2.1.1.1</t>
  </si>
  <si>
    <t>Has an AML/CFT compliance function been established?</t>
  </si>
  <si>
    <t>2.2.1: La direction générale doit manifester son engagement à l’égard de la lutte contre le blanchiment de capitaux et le financement du terrorisme (AML/CFT) à travers une surveillance adaptée.</t>
  </si>
  <si>
    <t>une fonction de conformité AML/CFT a-t-elle été mise en place ?</t>
  </si>
  <si>
    <t>2.2.1: el personal directivo debe demostrar su compromiso con el cumplimiento de las normas ALA/LFT mediante la supervisión adecuada.</t>
  </si>
  <si>
    <t>¿Se ha establecido la función de cumplimento de las normas de ALA/LFT?</t>
  </si>
  <si>
    <t>2.2.1.1.2</t>
  </si>
  <si>
    <t>Is the AML/CFT compliance function independent of all operational and business functions and does it report directly to senior management?</t>
  </si>
  <si>
    <t>la fonction de conformité AML/CFT est-elle indépendante des autres fonctions opérationnelles ou de support de l'activité ?</t>
  </si>
  <si>
    <t>¿La función de cumplimiento de las normas de ALA/LFT es independiente de las funciones operativas y comerciales? ¿Reporta directamente al personal directivo?</t>
  </si>
  <si>
    <t>2.2.1.1.3</t>
  </si>
  <si>
    <t>Does the Head of AML/CFT compliance have sufficient management seniority and authority to enforce AML/CFT policies (able to influence functional managers to make necessary changes)?</t>
  </si>
  <si>
    <t>le responsable de la fonction de conformité AML/CFT a-t-il le niveau hiérarchique et l'autorité nécessaires pour faire appliquer les politiques AML/CFT capacité à influer sur les activités des responsables de chaque fonction afin d'assurer la concrétisation des changements nécessaires) ?</t>
  </si>
  <si>
    <t>¿El director de cumplimiento de ALA/LFT tiene suficiente autoridad y antigüedad como gerente para aplicar las políticas de ALA/LFT (tener influencia sobre los gerentes funcionales para implementar los cambios necesarios)?</t>
  </si>
  <si>
    <t>2.2.1.1.4</t>
  </si>
  <si>
    <t>Is the AML/CFT compliance department sufficiently funded to implement effective AML/CFT policies, procedures and systems (as described in this toolkit)?</t>
  </si>
  <si>
    <t>le département AML/CFT dispose-t-il de ressources financières suffisantes pour mettre en œuvre des politiques, procédures et systèmes eficaces de lutte contre le blanchiment de capitaux et le financement du terrorisme (tels que décrits dans le présent outil d'évaluation) ?</t>
  </si>
  <si>
    <t>¿El departamento de cumplimiento de las normas de ALA/LFT cuenta con fondos suficientes para implementar políticas, procedimientos y sistemas eficaces (tal como se describe en esta herramienta)?</t>
  </si>
  <si>
    <t>2.2.1.2</t>
  </si>
  <si>
    <t>HK AML</t>
  </si>
  <si>
    <t>2.2.1.2.1</t>
  </si>
  <si>
    <t>Does senior management regularly review the AML/CFT compliance function to ensure its effectiveness?</t>
  </si>
  <si>
    <t>la direction générale procède-t-elle à des examens réguliers de la fonction de conformité AML/CFT pour s'assurer de son efficacité ?</t>
  </si>
  <si>
    <t>¿El personal directivo fiscaliza periódicamente el departamento de cumplimiento de las normas de ALA/LFT a fin de garantizar su efectividad?</t>
  </si>
  <si>
    <t>2.2.1.2.2</t>
  </si>
  <si>
    <t>In its most recent review, did senior management indicate satisfaction with the effectiveness of the AML/CFT function?</t>
  </si>
  <si>
    <t>dans le cadre des derniers examen, la direction générale se montre-t-elle satisfaite de l'efficacité de la fonction AML/CFT ?</t>
  </si>
  <si>
    <t>En la última fiscalización, ¿el personal directivo indicó estar satisfecho con la efectividad del departamento de ALA/LFT?</t>
  </si>
  <si>
    <t>2.3.1: Providers shall appoint a qualified money-laundering reporting officer (MLRO) to promote and monitor compliance with AML/CFT-related obligations</t>
  </si>
  <si>
    <t>2.3.1.1</t>
  </si>
  <si>
    <t>2.3.1.1.1</t>
  </si>
  <si>
    <t>Has a qualified, independent and autonomous Money-Laundering Reporting Officer (MLRO) (or employee with equivalent responsibilities) been appointed with responsibility for AML/CFT?</t>
  </si>
  <si>
    <t xml:space="preserve">2.3.1: Les prestataires doivent nommer une personne qualifiée chargée d’assurer la promotion et la surveillance du respect des obligations de lutte contre le blanchiment de capitaux et le financement du terrorisme. </t>
  </si>
  <si>
    <t>un responsable anti-blanchiment qualifié, indépendant et autonome (ou collaborateur ayant des responsabilités équivalentes) est-il chargé de la lutte contre le blanchiment de capitaux et le financement du terrorisme ?</t>
  </si>
  <si>
    <t>2.3.1: El proveedor nombrará a un oficial de reporte de lavado de activos (ORLD) calificado a fin de promover y monitorear el cumplimiento de las obligaciones relacionadas con la prevención del LA/FT.</t>
  </si>
  <si>
    <t>¿Se ha nombrado un Oficial de Reporte de lavado de activos (ORLD) calificado, independiente y autónomo (o empleado con responsabilidades equivalentes) para llevar a cabo las responsabilidades de cumplimiento de las normas de ALA/LFT?</t>
  </si>
  <si>
    <t>2.3.1.1.2</t>
  </si>
  <si>
    <t>Does the MLRO identify national and international AML/CFT regulations that must be followed and keep up-to-date with regulations and developments in AML/CFT?</t>
  </si>
  <si>
    <t>le responsable anti-blanchiment identifie-t-il les réglementations nationales et inernationales à respecter en matière de lutte contre le blanchiment de capitaux et le financement du terrorisme et se tient-il à jour des réglementations et évolutions dans ce domaine ?</t>
  </si>
  <si>
    <t>¿El ORLD es responsable de identificar las normas nacionales e internacionales relacionadas con el ALA/LFT que deben cumplirse y se mantiene al día con las regulaciones y desarrollos en materia de ALA/LFT?</t>
  </si>
  <si>
    <t>2.3.1.1.3</t>
  </si>
  <si>
    <t>Has the MLRO been given responsibility for ensuring procedures are implemented to comply with the AML/CFT laws and regulations?</t>
  </si>
  <si>
    <t>le responsable anti-blanchiment a-t-il la responsabilité de s’assurer que les procédures sont mises en œuvre dans le but d’être conformes aux lois et réglementations relatives à la lutte contre le blanchiment de capitaux et le financement du terrorisme ?</t>
  </si>
  <si>
    <t>¿Se ha conferido responsabilidad al ORLD para asegurar que los procedimientos son implementados a fin de cumplir con las leyes y regulaciones sobre ALA/LFT?</t>
  </si>
  <si>
    <t>2.3.1.1.4</t>
  </si>
  <si>
    <t>Does the MLRO receive internal reports of suspicious activity and investigate suspect accounts / individuals and take appropriate action?</t>
  </si>
  <si>
    <t>le responsable anti-blanchiment reçoit-il les déclarations internes d'opérations suspectes, enquête-t-il sur les comptes / personnes à l'origine des soupçons et prend-il les mesures apppropriées?</t>
  </si>
  <si>
    <t>¿El ORLD recibe reportes internos sobre actividades sospechosas, investiga las cuentas o individuos sospechosos y toma las medidas adecuadas?</t>
  </si>
  <si>
    <t>2.3.1.1.5</t>
  </si>
  <si>
    <t>Does the MLRO ensure that when changes are made to business services and processes, appropriate changes to AML/CFT controls are also made?</t>
  </si>
  <si>
    <t>Le responsable anti-blanchiment s'assure-t-il que des modifications appropriées aux contrôles AML/CFT sont apportées lorsque des changements sont effectués au niveau des processus et services commerciaux ?</t>
  </si>
  <si>
    <t>¿El ORLD se asegura de que los cambios implementados en los servicios y procesos de la empresa quedan también reflejados mediante cambios apropiados en los controles de ALA/LFT?</t>
  </si>
  <si>
    <t>2.4.1: Providers shall create a system to monitor transactions for AML/CFT and anti-fraud purposes</t>
  </si>
  <si>
    <t>2.4.1.1</t>
  </si>
  <si>
    <t>2.4.1.1.1</t>
  </si>
  <si>
    <t>Has a transaction monitoring system been deployed to automatically identify suspicious transactions and patterns and create alerts for follow-up?</t>
  </si>
  <si>
    <t>2.4.1: Les prestataires doivent mettre en place un système de surveillance des transactions pour lutter contre le blanchiment de capitaux, le financement du terrorisme et la fraude.</t>
  </si>
  <si>
    <t>Un système de surveillance des transactions a-t-il été mis en place pour automatiquement identifier les opérations et comportements suspects et émettre des alertes déclenchant un suivi ?</t>
  </si>
  <si>
    <t>2.4.1: El proveedor debe crear un sistema de monitoreo de transacciones a los fines de ALD/LFT y detección de fraude</t>
  </si>
  <si>
    <r>
      <rPr>
        <sz val="10"/>
        <color indexed="8"/>
        <rFont val="Calibri"/>
        <family val="2"/>
      </rPr>
      <t>¿Se ha establecido un sistema de monitoreo de transacciones para identificar automáticamente transacciones o patrones sospechosos y crear alertas para seguimiento?</t>
    </r>
  </si>
  <si>
    <t>2.4.1.1.2</t>
  </si>
  <si>
    <t>Are details of the transaction monitoring system and its configuration documented?</t>
  </si>
  <si>
    <t>Le détail du système de surveillance des transactions et de sa configuration est-il documenté ?</t>
  </si>
  <si>
    <r>
      <rPr>
        <sz val="10"/>
        <color indexed="8"/>
        <rFont val="Calibri"/>
        <family val="2"/>
      </rPr>
      <t>¿Están documentados los detalles del sistema de monitoreo de transacciones y su configuración?</t>
    </r>
  </si>
  <si>
    <t>2.4.1.2</t>
  </si>
  <si>
    <t>2.4.1.2.1</t>
  </si>
  <si>
    <t>Can the transaction monitoring system be configured to respond to new types of suspicious patterns quickly and effectively?</t>
  </si>
  <si>
    <t>le système de surveillance des transactions peut-il être configuré pour répondre rapidement et effectivement à de nouvelles formes de comportements suspects ?</t>
  </si>
  <si>
    <r>
      <rPr>
        <sz val="10"/>
        <color indexed="8"/>
        <rFont val="Calibri"/>
        <family val="2"/>
      </rPr>
      <t>¿Puede el sistema de monitoreo de transacciones ser configurado para responder a nuevos tipos de patrones sospechosos en forma rápida y efectiva?</t>
    </r>
  </si>
  <si>
    <t>2.5.1: Providers shall adequately identify clients</t>
  </si>
  <si>
    <t>2.5.1.1</t>
  </si>
  <si>
    <t>2.5.1.1.1</t>
  </si>
  <si>
    <t>Are the KYC requirements for customers documented, specifying the appropriate KYC to be collected for each type of account and the acceptable documentation?
(Also see definition of risk-based KYC).</t>
  </si>
  <si>
    <t xml:space="preserve">2.5.1: Les prestataires doivent dûment vérifier l’identité des clients </t>
  </si>
  <si>
    <t>existe-t-il une documentation sur les exigences de vérification de l'identité des clients spécifiant le niveau de vérification et les justificatifs à obtenir pour chaque type de compte ainsi que les documents jugés acceptables ?
(Cf. Définition d'approche KYC fondée sur le niveau de risque)</t>
  </si>
  <si>
    <t>2.5.1: Los proveedores deben identificar adecuadamente a los clientes</t>
  </si>
  <si>
    <t>¿Se documentaron los requisitos de CSC para el cliente, especificando el CSC adecuado que debe ser recolectado para cada tipo de cuenta y la documentación aceptable?
(Ver también la definición de CSC basado en riesgos).</t>
  </si>
  <si>
    <t>2.5.1.2</t>
  </si>
  <si>
    <t>2.5.1.2.1</t>
  </si>
  <si>
    <t>Is all the following minimum KYC collected from customers opening basic accounts or conducting low-value occasional transactions (e.g. OTC)?</t>
  </si>
  <si>
    <t>les renseignements d'identité suivants sont-ils au minimum demandés à tous les clients ouvrant des comptes de bases ou effectuant des transactions occasionnelles de faible montant (au guichet par exemple) ?</t>
  </si>
  <si>
    <t>¿Se recolecta el siguiente CSC mínimo de los clientes que abren cuentas básicas o que realizan transacciones ocasionales de bajo monto (por ej., transacciones extrabursátiles - OTC)?</t>
  </si>
  <si>
    <t>2.5.1.3</t>
  </si>
  <si>
    <t>2.5.1.3.1</t>
  </si>
  <si>
    <t>In addition to the minimum KYC, is the National ID or other identifying number collected from customers opening regular accounts (if applicable)?</t>
  </si>
  <si>
    <t>en plus des renseignements d'identité minimaux, le numéro national d'identité ou un autre numéro d'identification est-il demandé (le cas échéant) pour l'ouverture de comptes ordinaires ?</t>
  </si>
  <si>
    <t>¿Además del CSC mínimo, se recolecta el Documento Nacional de Identificación u otro número de identificación de los clientes que abren cuentas regulares (si corresponde)?</t>
  </si>
  <si>
    <t>2.5.1.4</t>
  </si>
  <si>
    <t>2.5.1.4.1</t>
  </si>
  <si>
    <t>Are the KYC requirements for business accounts documented; in particular, the requirement for identification of the owners and senior management of each business?</t>
  </si>
  <si>
    <t>Existe-t-il une documentation sur les exigences de vérification de l’identité des clients de comptes d’entreprise, notamment sur les exigences de vérification des propriétaires et de la direction générale de chaque entreprise ?</t>
  </si>
  <si>
    <t>¿Están documentados los requisitos de CSC para cuentas comerciales, en particular, el requisito de identificación de los titulares y la alta gerencia de cada negocio?</t>
  </si>
  <si>
    <t>2.5.1.5</t>
  </si>
  <si>
    <t>2.5.1.5.1</t>
  </si>
  <si>
    <t>Is the KYC data verified at the time of registration, by the registering agent or by the provider, by viewing or copying suitable ID documentation?</t>
  </si>
  <si>
    <t>Les renseignements d’identité des clients sont-ils vérifiés lors de l’enregistrement par l'agent ou le prestataire en examinant ou réalisant une copie de la pièce d’identité présentée ?</t>
  </si>
  <si>
    <t>¿Los datos de CSC son verificados al momento del registro, por el agente de registro o el proveedor, mediante la visualización o copia del documento de identificación correspondiente?</t>
  </si>
  <si>
    <t>2.5.1.5.2</t>
  </si>
  <si>
    <t>Is basic system-enforced verification performed to ensure completeness and to spot obvious issues (e.g. Date of Birth is a valid date, all fields completed)?</t>
  </si>
  <si>
    <t>une vérification de base est-elle effectuée par le système pour vérifier que les renseignements fournis sont complets et détecter les problèmes manifestes (date de naissance valide, tous les champs sont renseignés) ?</t>
  </si>
  <si>
    <t xml:space="preserve">¿Se realiza la verificación básica exigida por el sistema para garantizar la integridad e identificar problemas evidentes (por ej., la Fecha de Nacimiento es una fecha válida, todos los campos están completados)? </t>
  </si>
  <si>
    <t>2.5.1.5.3</t>
  </si>
  <si>
    <t>If regulation permits accounts to be opened without immediate verification of KYC data, is account functionality limited (through measures such as lower transaction and/or balance limits, limits on permitted services, etc.) to mitigate risk?</t>
  </si>
  <si>
    <t>Si la réglementation permet l’ouverture de compte sans vérification immédiate des renseignements d'identité des clients, les fonctionnalités du compte sont-elles restreintes pour limiter le risque (par le biais de plafonds plus bas de solde et/ou d'opérations, de restrictions sur les services autorisés, etc.) ?</t>
  </si>
  <si>
    <t>Si la regulación permite la apertura de cuentas sin verificación inmediata de los datos de CSC, ¿las funcionalidades de la cuenta son limitadas (con medidas tales como límites más bajos de transacciones y/o saldos, servicios permitidos limitados, etc.) para mitigar el riesgo?</t>
  </si>
  <si>
    <t>2.5.2: Providers shall place appropriate risk-based transaction and balance limits on accounts, depending upon the strength of customer identification and verification</t>
  </si>
  <si>
    <t>2.5.2.1</t>
  </si>
  <si>
    <t>2.5.2.1.1</t>
  </si>
  <si>
    <t>Are transaction and balance limits assigned to each KYC tier of customer accounts and enforced by the system?</t>
  </si>
  <si>
    <t>2.5.2: Les prestataires doivent appliquer des plafonds appropriés d’opération et de solde de compte en fonction du niveau de risque et des exigences de vérification de l’identité des clients.</t>
  </si>
  <si>
    <t>des plafonds de solde et de transaction spécifiques sont-ils assignés à chaque niveau de vérification d’identité des comptes client et leur respect est-il assuré par le système ?</t>
  </si>
  <si>
    <r>
      <rPr>
        <sz val="10"/>
        <color indexed="8"/>
        <rFont val="Calibri"/>
        <family val="2"/>
      </rPr>
      <t>2.5.2: Los proveedores deben fijar los límites adecuados de transacciones y saldos basados en riesgos para las cuentas, dependiendo de la solidez de la identificación y verificación del cliente.</t>
    </r>
  </si>
  <si>
    <t>¿Se asignan límites de transacciones y saldos a cada capa de CSC de cuentas de clientes y son exigidos por el sistema?</t>
  </si>
  <si>
    <t>2.5.2.1.2</t>
  </si>
  <si>
    <t>Do higher transaction/balance limits (if applicable) require more KYC and stronger verification?</t>
  </si>
  <si>
    <t>Des exigences de renseignements supplémentaires et de vérification plus poussée sont-elles appliquées lorsque les plafonds de solde ou de transaction sont plus élevés (le cas échéant) ?</t>
  </si>
  <si>
    <t>¿Los límites de transacciones/saldos más altos (si corresponde) requieren un mayor CSC y más verificación?</t>
  </si>
  <si>
    <t>2.5.3: Providers shall have the ability to block account transactions under certain circumstances</t>
  </si>
  <si>
    <t>2.5.3.1</t>
  </si>
  <si>
    <t>2.5.3.1.1</t>
  </si>
  <si>
    <t>Is there documentation that specifies the situations when accounts should be blocked?</t>
  </si>
  <si>
    <t>2.5.3: Les prestataires doivent pouvoir bloquer les opérations des comptes dans certaines circonstances.</t>
  </si>
  <si>
    <t>Existe-t-il une documentation qui détaille les circonstances dans lesquelles un compte doit être bloqué ?</t>
  </si>
  <si>
    <r>
      <rPr>
        <sz val="10"/>
        <color indexed="8"/>
        <rFont val="Calibri"/>
        <family val="2"/>
      </rPr>
      <t>2.5.3: Los proveedores deben tener la capacidad de bloquear transacciones de cuentas bajo ciertas circunstancias.</t>
    </r>
  </si>
  <si>
    <t>¿Existe documentación que especifique las situaciones en las que se deben bloquear las cuentas?</t>
  </si>
  <si>
    <t>2.5.3.1.2</t>
  </si>
  <si>
    <t>Is account-blocking enforced if required to do so by a competent authority?</t>
  </si>
  <si>
    <t>le blocage d'un compte est-il appliqué si une autorité compétente en fait la demande ?</t>
  </si>
  <si>
    <t>¿Se bloquean las cuentas si así lo requiere una autoridad competente?</t>
  </si>
  <si>
    <t>2.5.3.1.3</t>
  </si>
  <si>
    <t>Is account-blocking enforced if an account has become compromised or when a trigger event has occurred on the account which indicates ML/TF or fraud may have occurred?</t>
  </si>
  <si>
    <t>lorsqu'un compte est compromis, ou qu'un événement susceptible d’indiquer des activités de blanchiment de capitaux / financement de capitaux se produit sur le compte, le blocage du compte est-il appliqué ?</t>
  </si>
  <si>
    <t>¿Se exige el bloqueo de cuentas si una cuenta se ve comprometida o cuando ocurre un evento disparador en la cuenta que indica que podría haber ocurrido LA/FT o fraude?</t>
  </si>
  <si>
    <t>2.5.4: Providers shall screen accounts using domestic and international money laundering, terrorist financing, and sanctions watch lists</t>
  </si>
  <si>
    <t>2.5.4.1</t>
  </si>
  <si>
    <t>2.5.4.1.1</t>
  </si>
  <si>
    <t>Has a documented account-screening process been implemented to ensure that all accounts (including customer, agent and business accounts) are screened against appropriate watch lists?</t>
  </si>
  <si>
    <t xml:space="preserve">2.5.4: Les prestataires doivent passer tous les comptes au crible des listes nationales et internationales de sanction et de surveillance du blanchiment de capitaux et du financement du terrorisme.
</t>
  </si>
  <si>
    <t>un processus documenté de contrôle des comptes a t-il été établi pour vérifier que tous les comptes (de clients, d’agents et d’entreprises) sont passés au crible des listes appropriées ?</t>
  </si>
  <si>
    <t>2.5.4: Los proveedores deben analizar las cuentas utilizando las listas de control nacionales e internacionales de lavado de activos, financiamiento del terrorismo y sanciones.</t>
  </si>
  <si>
    <t>¿Se implementó un proceso documentado de análisis de cuentas para garantizar que todas las cuentas (incluidas las cuentas de clientes, agentes y negocios) sean analizadas contra las listas de control correspondientes?</t>
  </si>
  <si>
    <t>2.5.4.1.2</t>
  </si>
  <si>
    <t>Does the account-screening process ensure that screening is performed within a short period of time following account opening?</t>
  </si>
  <si>
    <t>est-ce que le processus de contrôle des comptes garantit que ce contrôle est effectué peu de temps après l'ouverture du compte ?</t>
  </si>
  <si>
    <t>¿El proceso de análisis de cuentas garantiza que el análisis se realice dentro de un período de tiempo corto después de la apertura de la cuenta?</t>
  </si>
  <si>
    <t>2.5.4.1.3</t>
  </si>
  <si>
    <t>Does the account-screening process ensure that in case a confirmed match is found against a mandatory watchlist, the account is blocked within one day and appropriate action taken on such accounts and their owners?</t>
  </si>
  <si>
    <t>est-ce que le processus de contrôle des comptes garantit qu'en cas d'identification d'une personne figurant sur une liste de surveillance obligatoire, le compte est bloqué dans un délai de 24h et que des mesures appropriées sont prises concernant ces comptes et leurs titulaires ?</t>
  </si>
  <si>
    <t>¿El proceso de análisis de cuentas garantiza que en caso de que se encuentre una coincidencia confirmada contra una lista de control obligatoria la cuenta sea bloqueada en un día y se tomen las medidas correspondientes sobre dichas cuentas y sus titulares?</t>
  </si>
  <si>
    <t>2.6.1: Providers shall ensure that staff and agents are properly trained in AML/CFT procedures</t>
  </si>
  <si>
    <t>2.6.1.1</t>
  </si>
  <si>
    <t>2.6.1.1.1</t>
  </si>
  <si>
    <t>Is there a policy stating that all agents must be trained in AML/CFT procedures before they start operating?</t>
  </si>
  <si>
    <t>2.6.1: Les prestataires doivent veiller à ce que leur personnel et leurs agents soient correctement formés aux procédures de lutte contre le blanchiment de capitaux et le financement du terrorisme.</t>
  </si>
  <si>
    <t>existe-t-il une politique statuant que les agents doivent être formés aux procédures AML/CFT avant de commencer à exercer leur activité ?</t>
  </si>
  <si>
    <r>
      <rPr>
        <sz val="10"/>
        <color indexed="8"/>
        <rFont val="Calibri"/>
        <family val="2"/>
      </rPr>
      <t>2.6.1: Los proveedores deben garantizar que el personal y los agentes reciban la capacitación adecuada sobre los procedimientos ALA/CFT.</t>
    </r>
  </si>
  <si>
    <t xml:space="preserve">¿Existe una política que establezca que todos los agentes deben recibir capacitación sobre los procedimientos ALA/CFT antes de comenzar a operar?  </t>
  </si>
  <si>
    <t>2.6.1.1.2</t>
  </si>
  <si>
    <t>Does agent training for registering agents include how to conduct proper KYC verification when registering new customers?</t>
  </si>
  <si>
    <t>la formation des agents pour les agents effectuant l'enregistrement des nouveaux clients explique-t-elle comment effectuer la vérification en bonne et due forme de l'identité des clients lors de l'enregistrement ?</t>
  </si>
  <si>
    <t>¿La capacitación para los agentes de registro incluye cómo realizar una verificación de CSC adecuada al registrar nuevos clientes?</t>
  </si>
  <si>
    <t>2.6.1.1.3</t>
  </si>
  <si>
    <t>Do contractual arrangements require agents to implement appropriate AML/CFT processes and to train their staff members accordingly?</t>
  </si>
  <si>
    <t>les dispositions contractuelles exigent-elles que les agents mettent en œuvre des processus AML/CFT adaptés et forment leur personnel en conséquence ?</t>
  </si>
  <si>
    <r>
      <rPr>
        <sz val="10"/>
        <color indexed="8"/>
        <rFont val="Calibri"/>
        <family val="2"/>
      </rPr>
      <t>¿Los acuerdos contractuales requieren que los agentes implementen procesos ALA/CFT adecuados y brinden la capacitación correspondiente a su personal?</t>
    </r>
  </si>
  <si>
    <t>2.6.1.2</t>
  </si>
  <si>
    <t>2.6.1.2.1</t>
  </si>
  <si>
    <t>Is there a policy stating that relevant staff must be trained in AML/CFT procedures?</t>
  </si>
  <si>
    <t>existe-t-il une politique statuant que le personnel concerné doit être formé aux procédures AML/CFT ?</t>
  </si>
  <si>
    <r>
      <rPr>
        <sz val="10"/>
        <color indexed="8"/>
        <rFont val="Calibri"/>
        <family val="2"/>
      </rPr>
      <t>¿Existe una política que establezca que el personal debe recibir capacitación sobre los procedimientos ALA/CFT?</t>
    </r>
  </si>
  <si>
    <t>2.6.2: Providers shall monitor staff and agent compliance with AML/CFT procedures</t>
  </si>
  <si>
    <t>2.6.2.1</t>
  </si>
  <si>
    <t>2.6.2.1.1</t>
  </si>
  <si>
    <t>Does agent monitoring ensure that all correct KYC details and IDs are captured when registering customers (if applicable)?</t>
  </si>
  <si>
    <t xml:space="preserve">2.6.2: Les prestataires doivent veiller aau respect des procédures de lutte contre le blanchiment de capitaux et le financement du terrorisme par leur personnel et leurs agents. 
</t>
  </si>
  <si>
    <t>la surveillance des agents permet-elle de s'assurer que tous les renseignements et documents d’identité requis sont obtenus lors de l’enregistrement des clients ?</t>
  </si>
  <si>
    <r>
      <rPr>
        <sz val="10"/>
        <color indexed="8"/>
        <rFont val="Calibri"/>
        <family val="2"/>
      </rPr>
      <t>2.6.2: Los proveedores deben monitorear el cumplimiento  de los procedimientos ALA/CFT por parte del personal y los agentes.</t>
    </r>
  </si>
  <si>
    <t>¿El monitoreo de los agentes garantiza que se capturen todos los detalles de CSC e ID correctos al momento del registro de clientes (si corresponde)?</t>
  </si>
  <si>
    <t>2.7.1: Providers shall develop risk-based policies and measures for fraud detection and prevention</t>
  </si>
  <si>
    <t>2.7.1.1</t>
  </si>
  <si>
    <t>ECB RSMP</t>
  </si>
  <si>
    <t>2.7.1.1.1</t>
  </si>
  <si>
    <t>Is there a fraud management policy that defines the approach to anticipating, monitoring, assessing, managing and controlling mobile money fraud?</t>
  </si>
  <si>
    <t>2.7.1: Les prestataires doivent mettre en place des politiques et mesures de prévention/détection des fraudes adaptées au niveau de risque.</t>
  </si>
  <si>
    <t>existe-t-il une politique de lutte contre la fraude définissant l'approche de prévention, de surveillance, d’évaluation, de gestion et de contrôle de la fraude en matière d'argent mobile ?</t>
  </si>
  <si>
    <r>
      <rPr>
        <sz val="10"/>
        <color indexed="8"/>
        <rFont val="Calibri"/>
        <family val="2"/>
      </rPr>
      <t>2.7.1: Los proveedores deben desarrollar políticas y medidas basadas en riesgos para la detección y prevención de fraude.</t>
    </r>
  </si>
  <si>
    <r>
      <rPr>
        <sz val="10"/>
        <color indexed="8"/>
        <rFont val="Calibri"/>
        <family val="2"/>
      </rPr>
      <t>¿Existe una política de gestión de fraude que defina el alcance para anticipar, monitorear, evaluar, gestionar y controlar el fraude del dinero móvil?</t>
    </r>
  </si>
  <si>
    <t>2.7.1.2</t>
  </si>
  <si>
    <t>2.7.1.2.1</t>
  </si>
  <si>
    <t>Is there a staff training programme that addresses fraud management and fraud awareness, including provider risks, agent risks and customer risks (e.g. social engineering) and anti-fraud processes?</t>
  </si>
  <si>
    <t>existe-t-il un programme de formation du personnel couvrant la sensibilition à la fraude et les mesures de prévention, y compris les risques concernant le prestataire, les agents et les clients (ex. « manipulation sociale ») et les procédures anti-fraude?</t>
  </si>
  <si>
    <r>
      <rPr>
        <sz val="10"/>
        <color indexed="8"/>
        <rFont val="Calibri"/>
        <family val="2"/>
      </rPr>
      <t>¿Existe un programa de capacitación del personal que considere la gestión de fraude y concientización de fraude, que incluya los riesgos del proveedor, los riesgos del agente y los riesgos del cliente (por ej., ingeniería social) y procesos contra el fraude?</t>
    </r>
  </si>
  <si>
    <t>2.7.1.2.2</t>
  </si>
  <si>
    <t>Are agents trained in anti-fraud measures, such as being aware of common frauds, identity checking, and social engineering, and how to report fraud?
[The channel for reporting fraud reporting could be the same as used for reporting suspected ML/TF, security incidents and data privacy breaches]</t>
  </si>
  <si>
    <t>les agents sont-ils formés aux mesures de lutte contre la fraude, telles que la connaissance des formes courantes de fraude, la vérification d’identité et la manipulation sociale, et savent-ils signaler des activités frauduleuses ?
[Le canal utilisé pour signaler tout cas de fraude peut être le même que celui utilisé pour signaler les soupçons d'activités ML/TF, les incidents de sécurité et les violations de donnée].</t>
  </si>
  <si>
    <t>¿Se brinda capacitación a los agentes sobre las medidas contra el fraude, como tener conocimiento de los fraudes comunes, verificaciones de identidad, e ingeniería social, y cómo reportar el fraude?
[El canal para reportar el fraude podría ser el mismo que se utiliza para reportar sospechas de LD/LT, incidentes de seguridad y violaciones a la privacidad de los datos].</t>
  </si>
  <si>
    <t>2.7.1.3</t>
  </si>
  <si>
    <t>2.7.1.3.1</t>
  </si>
  <si>
    <t>Are all mobile money users notified of the success or failure of all transactions?</t>
  </si>
  <si>
    <t>Les utilisateurs de services d'argent mobile sont-ils notifiés de de la réussite ou de l'échec de chaque transaction ?</t>
  </si>
  <si>
    <r>
      <rPr>
        <sz val="10"/>
        <color indexed="8"/>
        <rFont val="Calibri"/>
        <family val="2"/>
      </rPr>
      <t>¿Se notifica a todos los usuarios del dinero móvil el éxito o fracaso de todas las transacciones?</t>
    </r>
  </si>
  <si>
    <t>2.7.1.3.2</t>
  </si>
  <si>
    <t>Are transaction confirmation messages sent to both the customer and the agent for cash-in and cash-out transactions?</t>
  </si>
  <si>
    <t>les messages de confirmation d’opération sont-ils envoyés à la fois à l’agent et au client pour les opérations de dépôt et retrait d'espèces ?</t>
  </si>
  <si>
    <r>
      <rPr>
        <sz val="10"/>
        <color indexed="8"/>
        <rFont val="Calibri"/>
        <family val="2"/>
      </rPr>
      <t>¿Se envían mensajes de confirmación de las transacciones tanto al cliente como al agente para transacciones de ingreso y retiro de efectivo?</t>
    </r>
  </si>
  <si>
    <t>2.7.1.3.3</t>
  </si>
  <si>
    <t>Are mobile money account holders notified of key events such as change of security credentials (e.g. PIN replacement) and change of personal information?</t>
  </si>
  <si>
    <t>les titulaires de comptes d'argent mobile sont-ils notifiés des événements clés tels que la modification de leurs identifiants de sécurité (ex. émission d’un nouveau code confidentiel) ou de leurs renseignements personnels ?</t>
  </si>
  <si>
    <r>
      <rPr>
        <sz val="10"/>
        <color indexed="8"/>
        <rFont val="Calibri"/>
        <family val="2"/>
      </rPr>
      <t>¿Se notifican a los titulares de cuentas del dinero móvil los eventos clave tales como un cambio en las credenciales de seguridad (por ej., reemplazo de PIN) y un cambio en la información personal?</t>
    </r>
  </si>
  <si>
    <t>2.7.1.4</t>
  </si>
  <si>
    <t>2.7.1.4.1</t>
  </si>
  <si>
    <t>Have controls been implemented to protect SIM swaps against impersonation fraud?</t>
  </si>
  <si>
    <t>Des contrôles visant à protéger les changements de carte SIM contre l’usurpation d’identité ont-ils été mis en place ?</t>
  </si>
  <si>
    <r>
      <rPr>
        <sz val="10"/>
        <color indexed="8"/>
        <rFont val="Calibri"/>
        <family val="2"/>
      </rPr>
      <t>¿Se implementaron controles para proteger los cambios de SIM contra el fraude de suplantación de identidad?</t>
    </r>
  </si>
  <si>
    <t>2.7.1.4.2</t>
  </si>
  <si>
    <t>Are Agent SIM swaps prohibited or strictly controlled?</t>
  </si>
  <si>
    <t>les changements de cartes SIM d’agents sont-ils interdits ou strictement contrôlés ?</t>
  </si>
  <si>
    <r>
      <rPr>
        <sz val="10"/>
        <color indexed="8"/>
        <rFont val="Calibri"/>
        <family val="2"/>
      </rPr>
      <t>¿Los cambios de SIM de los agentes están prohibidos o están estrictamente controlados?</t>
    </r>
  </si>
  <si>
    <t>2.7.1.4.3</t>
  </si>
  <si>
    <t>Are strict controls enforced on staff that perform PIN changes 
e.g. maker-checker, or restriction by roles, or monitoring of the PIN-change staff.</t>
  </si>
  <si>
    <t>Des contrôles stricts du personnel chargé des changements d’identifiants de sécurité sont-ils réalisés, 
comme par exemple un processus d'exécution/validation, une restriction en fonction du poste ou la surveillance du personnel effectuant les changements d’identifiants ?</t>
  </si>
  <si>
    <r>
      <rPr>
        <sz val="10"/>
        <color indexed="8"/>
        <rFont val="Calibri"/>
        <family val="2"/>
      </rPr>
      <t>¿Se exigen controles estrictos al personal que realiza cambios de PIN, como por ejemplo ejecutor-verificador o restricción por roles, o monitoreo del personal que realiza cambios de PIN?</t>
    </r>
  </si>
  <si>
    <t>2.7.1.4.4</t>
  </si>
  <si>
    <t>Is risk-based monitoring done on SIM swaps and change of PINs, particularly on higher-risk accounts?</t>
  </si>
  <si>
    <t>Une surveillance fondée sur le niveau de risque est-elle menée lors de changements de carte SIM ou d’identifiants de sécurité ?</t>
  </si>
  <si>
    <r>
      <rPr>
        <sz val="10"/>
        <color indexed="8"/>
        <rFont val="Calibri"/>
        <family val="2"/>
      </rPr>
      <t>¿Se realiza un monitoreo basado en riesgos de los cambios de SIM y cambios de PIN, particularmente en cuentas de alto riesgo?</t>
    </r>
  </si>
  <si>
    <t>2.7.1.5</t>
  </si>
  <si>
    <t>2.7.1.5.1</t>
  </si>
  <si>
    <t>Are merchant transactions designed such that customers do not have to enter their PIN or other security credentials on Point of Sale (PoS) devices or websites that are not controlled by the provider or its trusted partners?</t>
  </si>
  <si>
    <t>les transactions réalisées chez les commerçants sont-elles conçues de manière à ce que le client n'ait pas à entrer son code confidentiel ou d'autres identifiants de sécurité sur des terminaux de point de vente ou des sites internet non contrôlés par le prestataire ou ses partenaires agréés ?</t>
  </si>
  <si>
    <r>
      <rPr>
        <sz val="10"/>
        <color indexed="8"/>
        <rFont val="Calibri"/>
        <family val="2"/>
      </rPr>
      <t>¿Las transacciones en los comercios están diseñadas de forma tal que los clientes no tengan que ingresar su PIN u otras credenciales de seguridad en los dispositivos del Punto de Venta (PoS) o sitios web no controlados por el proveedor o sus socios confiables?</t>
    </r>
  </si>
  <si>
    <t>2.7.1.8</t>
  </si>
  <si>
    <t>2.7.1.8.1</t>
  </si>
  <si>
    <t>Are sanctions applied to agents, businesses, or merchants found to be involved in fraud?</t>
  </si>
  <si>
    <t>des sanctions s'appliquent-elles aux agents, entreprises ou commerçants convaincus d’être impliqués dans des activités frauduleuses ?</t>
  </si>
  <si>
    <r>
      <rPr>
        <sz val="10"/>
        <color indexed="8"/>
        <rFont val="Calibri"/>
        <family val="2"/>
      </rPr>
      <t>¿Se aplican sanciones a los agentes, negocios o comercios cuando se haya comprobado que estuvieron involucrados en fraude?</t>
    </r>
  </si>
  <si>
    <t>HR</t>
  </si>
  <si>
    <t>3.1.1: Providers shall conduct proper due diligence on potential staff, agents and entities providing outsourced services</t>
  </si>
  <si>
    <t>3.1.1.1</t>
  </si>
  <si>
    <t>3.1.1.1.1</t>
  </si>
  <si>
    <t>Is there a documented staff due diligence process, and is it regularly reviewed and updated as needed?</t>
  </si>
  <si>
    <t>3.1.1: Les prestataires doivent exercer une vigilance appropriée à l'égard de leur personnel, de leurs agents et des entités assurant des services de sous-traitance.</t>
  </si>
  <si>
    <t>Existe-t-il un processus documenté de vérification du personnel, et est-il régulièrement revu et mis à jour au besoin ?</t>
  </si>
  <si>
    <r>
      <rPr>
        <sz val="10"/>
        <color rgb="FF000000"/>
        <rFont val="Calibri"/>
        <family val="2"/>
      </rPr>
      <t>3.1.1: Los proveedores deben llevar a cabo una debida diligencia de los posibles empleados, agentes y entidades que prestan servicios tercerizados</t>
    </r>
  </si>
  <si>
    <t>¿Existe un proceso de debida diligencia del personal documentado, que se revisa  regularmente y se actualiza según sea necesario?</t>
  </si>
  <si>
    <t>3.1.1.1.2</t>
  </si>
  <si>
    <t>Are identification data collected for staff - full name, address, date of birth?</t>
  </si>
  <si>
    <t>les renseignements d'identité sont-ils collectés pour l'ensemble du personnel: nom complet, adresse, date de naissance ?</t>
  </si>
  <si>
    <t>¿Se recolectan los datos de identificación del personal, nombre completo, domicilio, fecha de nacimiento?</t>
  </si>
  <si>
    <t>3.1.1.1.3</t>
  </si>
  <si>
    <t>Is a risk-based assessment carried out to determine whether additional due diligence is required (e.g. watchlist screening or additional KYC) for staff in sensitive roles (such as head of mobile money, Finance team, AML staff, Fraud team, and privileged staff account holders (super users or account creation roles)?</t>
  </si>
  <si>
    <t>Une évaluation de risque a-t-elle été réalisée afin de déterminer si un processus de vigilance supplémentaire est nécessaire (par exemple, contrôle des listes de surveillance ou renseignements d'identité supplémentaires) à l’égard du personnel affecté à des postes sensibles (Responsable de l’exploitation de l’argent mobile, équipe financière, personnel AML, équipe de lutte contre la fraude, et salariés titulaires de comptes privilégiés (super-utilisateurs ou fonctions chargées de la création de comptes)) ?</t>
  </si>
  <si>
    <t>¿Se lleva a cabo una evaluación de riesgos para determinar si se requiere una debida diligencia adicional (por ej., análisis de las listas de control o CSC adicional) para el personal que ocupa roles sensibles (tales como el jefe del dinero móvil, equipo de Finanzas, personal ALA, Equipo de fraude y titulares de cuentas del personal privilegiadas (súper usuarios o roles de creación de cuentas)?</t>
  </si>
  <si>
    <t>3.1.1.4.1</t>
  </si>
  <si>
    <t>3.1.1.4.2</t>
  </si>
  <si>
    <t>Agent</t>
  </si>
  <si>
    <t>3.1.1.5.1</t>
  </si>
  <si>
    <t>3.1.1.4</t>
  </si>
  <si>
    <t>Has a process been implemented to carry out due diligence on all master agents and agent aggregators?</t>
  </si>
  <si>
    <t>un processus est-il en place pour effectuer les contrôles de vigilance à l'égard de l'ensemble des agents principaux et agrégateurs d'agents ?</t>
  </si>
  <si>
    <t>¿Se implementó un proceso para llevar a cabo la debida diligencia de todos los agentes maestros y agregadores de agentes?</t>
  </si>
  <si>
    <t>Is identification of owners and senior management of master agents &amp; and agent aggregators collected, including full name, address, and date of birth (with verification of name and DoB)?</t>
  </si>
  <si>
    <t>des renseignements relatifs à l'identité des associés et dirigeants des agents principaux et agrégateurs d'agents, y compris leur nom complet, leur adresse et leur date de naissance sont-ils recueillis (avec vérification du nom et de la date de naissance) ?</t>
  </si>
  <si>
    <t>¿Se obtiene la identificación de los titulares y de la alta gerencia de los agentes maestros y agregadores de agentes, incluido el nombre completo, domicilio y fecha de nacimiento (con verificación del nombre y fecha de nacimiento)?</t>
  </si>
  <si>
    <t>3.1.1.4.3</t>
  </si>
  <si>
    <t>Are owners and senior management of all master agents and agent aggregators screened using watchlists?</t>
  </si>
  <si>
    <t>les associés et dirigeants de chaque agent principal ou agrégateur d'agents font-ils l'objet d'un contrôle des listes de surveillance ?</t>
  </si>
  <si>
    <t>¿Se analizan los titulares y la alta gerencia de todos los agentes maestros y agregadores de agentes usando listas de control?</t>
  </si>
  <si>
    <t>3.1.1.5</t>
  </si>
  <si>
    <t>Is due diligence carried out on agents, including verifying the identity of their owners and managers (at minimum full name, address, and date of birth)?</t>
  </si>
  <si>
    <t xml:space="preserve">Des vérifications des agents sont-elles réalisées, notamment la vérification de l’identité des propriétaires et des responsables (nom et prénom, adresse et date de naissance au minimum) ? </t>
  </si>
  <si>
    <t>¿Se realiza la debida diligencia de los agentes, incluyendo la verificación de la identidad de sus titulares y gerentes (como mínimo, nombre completo, domicilio y fecha de nacimiento)?</t>
  </si>
  <si>
    <t>3.1.1.7.1</t>
  </si>
  <si>
    <t>3.1.1.7.2</t>
  </si>
  <si>
    <t>3.1.1.5.2</t>
  </si>
  <si>
    <t>Are master agents contractually required to supply due diligence information on their agents to the provider?</t>
  </si>
  <si>
    <t>les agents principaux ont-ils l'obligation contractuelle de fournir au prestataire les informations relatives au contrôle de vigilance de chaque agent individuel ?</t>
  </si>
  <si>
    <t>¿Los agentes maestros deben, por contrato, suministrar al proveedor la información de debida diligencia de sus agentes?</t>
  </si>
  <si>
    <t>3.1.1.5.3</t>
  </si>
  <si>
    <t>Are owners of all agents screened using watchlists?</t>
  </si>
  <si>
    <t>Les propriétaires de chaque agent sont-elles contrôlées à l’aide de listes de surveillance ?</t>
  </si>
  <si>
    <t>¿Los titulares de todos los agentes son analizados utilizando listas de control?</t>
  </si>
  <si>
    <t>BizOps</t>
  </si>
  <si>
    <t>3.1.1.7</t>
  </si>
  <si>
    <t>Is due diligence carried out on all entities providing outsourced services for core mobile money functions before they start operation?</t>
  </si>
  <si>
    <t>existe-t-il une politique de vigilance à l'égard des entités assurant des services de sous-traitance pour les fonctions de base de l'argent mobile, mise en oeuvre avant le début de leur intervention ?</t>
  </si>
  <si>
    <t>¿Se lleva a cabo la debida diligencia de todas las entidades que prestan servicios tercerizados para las funciones centrales del dinero móvil antes de iniciar las operaciones?</t>
  </si>
  <si>
    <t>Are checks done (e.g. review qualifications or documentation) to ensure that each entity providing outsourced services for core mobile money functions can provide its outsourced services effectively and reliably?</t>
  </si>
  <si>
    <t>des contrôles sont-ils effectués (ex. examen des qualifications ou documentation) pour s'assurer que chaque entité assurant des services de sous-traitance a la capacité de le faire de facon fiable et efficace ?</t>
  </si>
  <si>
    <t>¿Se realizan verificaciones (por ej., revisión de calificaciones o documentación) para garantizar que cada entidad que presta servicios tercerizados para las funciones centrales del dinero móvil pueda prestar sus servicios tercerizados de forma efectiva y confiable?</t>
  </si>
  <si>
    <t>3.2.1: Providers shall develop and implement training programmes for staff</t>
  </si>
  <si>
    <t>3.2.1.1</t>
  </si>
  <si>
    <t>3.2.1.1.1</t>
  </si>
  <si>
    <t>Is there documentation that describes the training requirements for mobile money staff (including initial and ongoing training), and is it regularly reviewed and updated as needed, such as when changes are made to the service or regulation?</t>
  </si>
  <si>
    <t>3.2.1: Les prestataires doivent développer et mettre en place des programmes de formation de leur personnel.</t>
  </si>
  <si>
    <t>Existe-t-il une documentation qui décrit les exigences de formation pour le personnel de l’activité d'argent mobile (y compris la formation initiale et continue), et est-elle régulièrement examinée et mise à jour au besoin, notamment en cas de changement dans le service ou la réglementation ?</t>
  </si>
  <si>
    <r>
      <rPr>
        <sz val="10"/>
        <color rgb="FF000000"/>
        <rFont val="Calibri"/>
        <family val="2"/>
      </rPr>
      <t>3.2.1: Los proveedores deben desarrollar e implementar programas de capacitación para el personal</t>
    </r>
  </si>
  <si>
    <r>
      <rPr>
        <sz val="10"/>
        <color rgb="FF000000"/>
        <rFont val="Calibri"/>
        <family val="2"/>
      </rPr>
      <t>¿Existe documentación que describa los requisitos de capacitación para el personal del dinero móvil (incluyendo capacitación inicial y continua), y esta documentación es regularmente revisada y actualizada, según sea necesario, por ejemplo cuando se realizan cambios al servicio o a la regulación?</t>
    </r>
  </si>
  <si>
    <t>3.2.1.2</t>
  </si>
  <si>
    <t>3.2.1.2.1</t>
  </si>
  <si>
    <t>Are employees trained in (i) the details of carrying out their role, and (ii) the provider's mobile money business?</t>
  </si>
  <si>
    <t>les collaborateurs sont-ils formés (a) au détail de leur fonction et (b) à l'activité d'argent mobile du prestataire ?</t>
  </si>
  <si>
    <r>
      <rPr>
        <sz val="10"/>
        <color rgb="FF000000"/>
        <rFont val="Calibri"/>
        <family val="2"/>
      </rPr>
      <t>¿Se brinda capacitación al personal sobre (i) los detalles para desempeñar sus roles, y (ii) el negocio del dinero móvil del proveedor?</t>
    </r>
  </si>
  <si>
    <t>3.2.1.3.1</t>
  </si>
  <si>
    <t>3.2.1.3</t>
  </si>
  <si>
    <t>Are all employees trained and are all training records kept for a suitable period?</t>
  </si>
  <si>
    <t>Tous les salariés sont-ils formés et tous les registres de formation sont-ils conservés pendant une période de temps suffisante ?</t>
  </si>
  <si>
    <r>
      <rPr>
        <sz val="10"/>
        <color rgb="FF000000"/>
        <rFont val="Calibri"/>
        <family val="2"/>
      </rPr>
      <t>¿Se capacita a todos los empleados y se conservan los registros de capacitación durante un período adecuado?</t>
    </r>
  </si>
  <si>
    <t>3.2.2: Providers shall develop and implement training programmes for agents</t>
  </si>
  <si>
    <t>3.2.2.1</t>
  </si>
  <si>
    <t>3.2.2.1.1</t>
  </si>
  <si>
    <t>Is there documentation that describes the training requirements for mobile money agents (including initial and ongoing training), and is it regularly reviewed and updated as needed, such as when changes are made to the service or regulation?</t>
  </si>
  <si>
    <t>3.2.2: Les prestataires doivent développer et mettre en place des programmes de formation de leurs agents.</t>
  </si>
  <si>
    <t>Existe-t-il une documentation qui décrit les exigences de formation des agents de l’argent mobile (y compris la formation initiale et continue), et est-elle régulièrement examinée et mise à jour au besoin, notamment en cas de changement de la service ou la réglementation ?</t>
  </si>
  <si>
    <r>
      <rPr>
        <sz val="10"/>
        <color rgb="FF000000"/>
        <rFont val="Calibri"/>
        <family val="2"/>
      </rPr>
      <t>3.2.2: Los proveedores deben desarrollar e implementar programas de capacitación para los agentes</t>
    </r>
  </si>
  <si>
    <r>
      <rPr>
        <sz val="10"/>
        <color rgb="FF000000"/>
        <rFont val="Calibri"/>
        <family val="2"/>
      </rPr>
      <t>¿Existe documentación que describa los requisitos de capacitación para los agentes del dinero móvil (incluyendo capacitación inicial y continua), y esta documentación es regularmente revisada y actualizada, según sea necesario, por ejemplo cuando se realizan cambios al servicio o a la regulación?</t>
    </r>
  </si>
  <si>
    <t>3.2.2.2</t>
  </si>
  <si>
    <t>3.2.2.2.1</t>
  </si>
  <si>
    <t>Are agents trained in the important aspects of operating as a mobile money agent, such as liquidity management (see definition), carrying out customer transactions, and key security measures?</t>
  </si>
  <si>
    <t>les agents sont-ils formés aux aspects importants de leur activité en tant qu'agents de l'argent mobile, et notamment à la gestion de la liquidité (voir définition), à la réalisation des opérations pour les clients et aux mesures clés de sécurité ?</t>
  </si>
  <si>
    <r>
      <rPr>
        <sz val="10"/>
        <color rgb="FF000000"/>
        <rFont val="Calibri"/>
        <family val="2"/>
      </rPr>
      <t>¿Se brinda capacitación a los agentes sobre los aspectos importantes para operar como agentes del dinero móvil, como por ejemplo la gestión de liquidez (ver definición), la realización de las transacciones de los clientes y las medidas de seguridad clave?</t>
    </r>
  </si>
  <si>
    <t>3.2.2.3</t>
  </si>
  <si>
    <t>3.2.2.3.1</t>
  </si>
  <si>
    <t>Are all agents trained and are all training records kept for a suitable period?</t>
  </si>
  <si>
    <t>Tous les agents sont-ils formés et tous les registres de formation sont-ils conservés pendant une période de temps suffisante ?</t>
  </si>
  <si>
    <r>
      <rPr>
        <sz val="10"/>
        <color rgb="FF000000"/>
        <rFont val="Calibri"/>
        <family val="2"/>
      </rPr>
      <t>¿Se capacita a todos los agentes y se conservan los registros de capacitación durante un período adecuado?</t>
    </r>
  </si>
  <si>
    <t>3.3.1: Providers shall establish written agreements governing their relationship with agents and entities providing outsourced services.</t>
  </si>
  <si>
    <t>3.3.1.1</t>
  </si>
  <si>
    <t>3.3.1.1.1</t>
  </si>
  <si>
    <t>Are contractual agreements in place with all agents, either directly or through master agents or agent aggregators?</t>
  </si>
  <si>
    <t xml:space="preserve">3.3.1: Les prestataires doivent mettre en place des accords écrits régissant leurs relations avec les agents et les entités fournissant des services de sous-traitance. </t>
  </si>
  <si>
    <t>des accords contractuels sont-ils en place pour l'ensemble des agents, que ce soit directement ou par l’intermédiaire d’agents principaux (master agents) ou d’agrégateurs d’agents (le cas échéant) ?</t>
  </si>
  <si>
    <r>
      <rPr>
        <sz val="10"/>
        <color rgb="FF000000"/>
        <rFont val="Calibri"/>
        <family val="2"/>
      </rPr>
      <t>3.3.1: Los proveedores deben establecer acuerdos por escrito que rijan sus relaciones con los agentes y las entidades que prestan servicios tercerizados.</t>
    </r>
  </si>
  <si>
    <r>
      <rPr>
        <sz val="10"/>
        <rFont val="Calibri"/>
        <family val="2"/>
      </rPr>
      <t>¿Se establecen acuerdos contractuales con todos los agentes, ya sea de forma directa o a través de agentes maestros o agregadores de agentes?</t>
    </r>
  </si>
  <si>
    <t>3.3.1.2</t>
  </si>
  <si>
    <t>3.3.1.2.1</t>
  </si>
  <si>
    <t>Are the expected service levels defined for each entity providing material outsourced services?</t>
  </si>
  <si>
    <t>Les niveaux de services attendus définis pour chaque entité fournissent-ils des services matériel externalisés ?</t>
  </si>
  <si>
    <r>
      <rPr>
        <sz val="10"/>
        <rFont val="Calibri"/>
        <family val="2"/>
      </rPr>
      <t>¿Se definen los niveles de servicio esperados para cada entidad que presta importantes servicios tercerizados?</t>
    </r>
  </si>
  <si>
    <t>3.4.1: Providers shall develop policies and processes for ongoing management and oversight of staff, agents and entities providing outsourced services</t>
  </si>
  <si>
    <t>3.4.1.1</t>
  </si>
  <si>
    <t>3.4.1.1.1</t>
  </si>
  <si>
    <t>Has a human resources policy been implemented that determines how the provider will ensure it has appropriate human resources needed to implement and maintain the mobile money service, and is the policy kept up to date?</t>
  </si>
  <si>
    <t>3.4.1: Les prestataires doivent mettre en place des politiques et des procédures pour la gestion et la surveillance dans le temps de leur personnel, de leurs agents et des entités assurant des services de sous-traitance.</t>
  </si>
  <si>
    <t>une politique de gestion des ressources humaines est-elle en place pour définir la manière dont le prestataire s’assurera d’avoir les ressources humaines nécessaires à la mise en place et à la gestion du service d’argent mobile, et cette politique est-elle tenue à jour ?</t>
  </si>
  <si>
    <r>
      <rPr>
        <sz val="10"/>
        <color rgb="FF000000"/>
        <rFont val="Calibri"/>
        <family val="2"/>
      </rPr>
      <t>3.4.1: Los proveedores deben desarrollar políticas y procesos para la gestión y supervisión continua del personal, los agentes y las entidades que prestan servicios tercerizados</t>
    </r>
  </si>
  <si>
    <r>
      <rPr>
        <sz val="10"/>
        <color rgb="FF000000"/>
        <rFont val="Calibri"/>
        <family val="2"/>
      </rPr>
      <t>¿Se implementó una política de recursos humanos que determine cómo el proveedor garantizará que cuenta con los recursos humanos necesarios para implementar y mantener el servicio del dinero móvil, y esta política se mantiene actualizada?</t>
    </r>
  </si>
  <si>
    <t>3.4.1.4</t>
  </si>
  <si>
    <t>3.4.1.4.1</t>
  </si>
  <si>
    <t>Have roles and responsibilities been defined to carry out management of agents?</t>
  </si>
  <si>
    <t>Les rôles et responsabilités pour réaliser la gestion des agents ont-ils été clairement définis ?</t>
  </si>
  <si>
    <r>
      <rPr>
        <sz val="10"/>
        <color rgb="FF000000"/>
        <rFont val="Calibri"/>
        <family val="2"/>
      </rPr>
      <t>¿Se definieron roles y responsabilidades para llevar a cabo la gestión de agentes?</t>
    </r>
  </si>
  <si>
    <t>3.4.1.4.2</t>
  </si>
  <si>
    <t>Are agents provided with a route to escalate issues?</t>
  </si>
  <si>
    <t>Les agents bénéficient-ils d'une procédure de remontée des problèmes ?</t>
  </si>
  <si>
    <t>¿Se entrega a los agentes un procedimiento para el escalamiento de problemas?</t>
  </si>
  <si>
    <t>3.4.1.5</t>
  </si>
  <si>
    <t>3.4.1.5.1</t>
  </si>
  <si>
    <t>Have processes been implemented to monitor agents and to notify agents (and their master agents / agent aggregators) of unsatisfactory performance?</t>
  </si>
  <si>
    <t>existe-t-il des processus de surveillance et de notification des agents (et de leur agent principal/ agrégateur) en cas de performance insuffisante ?</t>
  </si>
  <si>
    <t>¿Se implementaron procesos para monitorear a los agentes y notificar el desempeño insatisfactorio a los agentes (y sus agentes maestros / agregadores de agentes)?</t>
  </si>
  <si>
    <t>3.4.1.5.2</t>
  </si>
  <si>
    <t>Are both on-site visits (e.g. mystery shoppers) and off-site monitoring (e.g. transaction/ location monitoring) used to monitor/ audit agents?</t>
  </si>
  <si>
    <t>la surveillance et l'audit des agents comprennent-ils à la fois des visites sur site (ex. visites mystère) et une surveillance à distance (ex. surveillance des opérations et de leur localisation) ?</t>
  </si>
  <si>
    <t>¿Para monitorear/auditar a los agentes se utilizan las visitas en el lugar (por ej., clientes incógnitos) y monitoreo fuera del lugar (por ej., monitoreo de transacciones / ubicaciones)?</t>
  </si>
  <si>
    <t>3.4.1.5.3</t>
  </si>
  <si>
    <t>Are customer complaints about agents tracked and action taken on regularly-offending agents?</t>
  </si>
  <si>
    <t>Les réclamations des clients à l’égard des agents sont-elles enregistrées et des sanctions sont-elles prises à l’encontre des agents commettant régulièrement des fautes ?</t>
  </si>
  <si>
    <t>¿Se rastrean los reclamos sobre los agentes y se toman medidas con los agentes contra los cuales se presentan reclamos de forma regular?</t>
  </si>
  <si>
    <t>7.1.1.7.1</t>
  </si>
  <si>
    <t>3.4.1.6</t>
  </si>
  <si>
    <t>3.4.1.6.1</t>
  </si>
  <si>
    <t>Has a sanctions and termination process been agreed with each agent / master agent / agent aggregator (as applicable) for escalation and resolution of unsatisfactory performance or breaches of process / policy?</t>
  </si>
  <si>
    <t>un processus de sanctions et de résiliation du contrat est-il convenu avec chaque agent / agent principal / agrégateur d’agents (selon le cas) pour la remontée et la résolution des situations de performance non satisfaisante ou de violation des procédures / politiques ?</t>
  </si>
  <si>
    <t>¿Se acordó un proceso de sanciones y desvinculación con cada agente / agente maestro / agregador de agentes (según corresponda) para el escalamiento y la resolución del desempeño insatisfactorio o los incumplimientos del proceso / política?</t>
  </si>
  <si>
    <t>3.4.1.7</t>
  </si>
  <si>
    <t>3.4.1.7.1</t>
  </si>
  <si>
    <t>Has an agent dispute-management process been implemented to resolve major issues, disagreements and contractual disputes with agents?</t>
  </si>
  <si>
    <t>un processus de gestion des litiges avec les agents est-il en place pour la résolution des problèmes majeurs, des différends et des litiges contractuels avec les agents ?</t>
  </si>
  <si>
    <t>¿Se implementó un proceso de gestión de controversias para resolver cuestiones importantes, desacuerdos y controversias contractuales con los agentes?</t>
  </si>
  <si>
    <t>3.4.1.9</t>
  </si>
  <si>
    <t>3.4.1.9.1</t>
  </si>
  <si>
    <t>Is risk management carried out on agents when each master agent and agent aggregator is appointed and when required?</t>
  </si>
  <si>
    <t>une gestion du risque est-elle effectuée pour tous les agents lors du recrutement de chaque agent principal ou agrégateur d'agents, et si nécessaire par la suite ?</t>
  </si>
  <si>
    <t>¿Se lleva a cabo una gestión de riesgos de los agentes cuando se designa a cada agente maestro y agregador de agentes y cuando es requerido?</t>
  </si>
  <si>
    <t>3.4.1.10</t>
  </si>
  <si>
    <t>3.4.1.10.1</t>
  </si>
  <si>
    <t>Does the provider request all entities providing material services to state that they are compliant with relevant regulations?</t>
  </si>
  <si>
    <t>Le prestataire demande-t-il à toutes les entités fournissant des services matériel de déclarer leur conformité avec la réglementation concernée ?</t>
  </si>
  <si>
    <t>¿El proveedor solicita a todas las entidades que prestan importantes servicios que declaren que cumplen con las regulaciones correspondientes?</t>
  </si>
  <si>
    <t>3.4.1.13</t>
  </si>
  <si>
    <t>3.4.1.13.1</t>
  </si>
  <si>
    <t>Is risk management conducted for each mobile money function that is outsourced?</t>
  </si>
  <si>
    <t>Une évaluation des risques est-elle réalisée pour chaque fonction de l’activité d'argent mobile qui est externalisée ?</t>
  </si>
  <si>
    <t>¿Se lleva a cabo una evaluación de riesgos para cada función del dinero móvil tercerizada?</t>
  </si>
  <si>
    <t>4.1.1: Providers shall ensure that the Board of Directors and senior management establish effective management oversight</t>
  </si>
  <si>
    <t>4.1.1.1</t>
  </si>
  <si>
    <t>4.1.1.1.1</t>
  </si>
  <si>
    <t>Has senior management defined the governance and organization to manage the mobile money business?</t>
  </si>
  <si>
    <t>4.1.1: Les prestataires doivent s’assurer que leur conseil d’administration et leur direction générale mettent en place un contrôle de gestion efficace.</t>
  </si>
  <si>
    <t>La direction générale a-t-elle défini la gouvernance et l’organisation pour la gestion de l’activité d'argent mobile ?</t>
  </si>
  <si>
    <t>4.1.1: Los proveedores garantizarán que el Directorio y la alta gerencia puedan establecer una supervisión  efectiva de la gestión</t>
  </si>
  <si>
    <t>¿La alta gerencia ha definido la gobernanza y organización para gestionar el negocio del dinero móvil?</t>
  </si>
  <si>
    <t>4.1.1.1.2</t>
  </si>
  <si>
    <t>Is the governance and organization regularly updated and reviewed for continued suitability?</t>
  </si>
  <si>
    <t>La gouvernance et l’organisation sont-elles régulièrement examinées et mises à jour pour rester adaptées ?</t>
  </si>
  <si>
    <t>¿La gobernanza y organización son actualizadas y revisadas de forma periódica para que sean continuamente adecuadas?</t>
  </si>
  <si>
    <t>4.1.1.2</t>
  </si>
  <si>
    <t>4.1.1.2.1</t>
  </si>
  <si>
    <t>Has a head of mobile money been assigned, who is responsible for operating the mobile money service?</t>
  </si>
  <si>
    <t>Un directeur de l’argent mobile, chargé de l’exploitation du service d'argent mobile, a-t-il été nommé ?</t>
  </si>
  <si>
    <t>¿Se ha asignado un jefe del dinero móvil responsable de la operación del servicio del dinero móvil?</t>
  </si>
  <si>
    <t>4.1.1.2.2</t>
  </si>
  <si>
    <t>Does the head of mobile money report regularly to senior management on the performance of the mobile money service?</t>
  </si>
  <si>
    <t>le directeur de l’argent mobile communique-t-il régulièrement des rapports à la direction générale sur la performance du service d'argent mobile ?</t>
  </si>
  <si>
    <t>¿El jefe del dinero móvil informa periódicamente a la alta gerencia sobre el rendimiento del servicio del dinero móvil?</t>
  </si>
  <si>
    <t>4.1.1.3</t>
  </si>
  <si>
    <t>4.1.1.3.1</t>
  </si>
  <si>
    <t>is an audit or compliance review of the mobile money service (or high-risk activities of mobile money) done to evaluate the MM governance, internal control and risk management processes - at least every two years and reporting to senior management?</t>
  </si>
  <si>
    <t>un audit du service d'argent mobile ou un examen de la conformité de ce dernier (ou des activités à haut risque de l'argent mobile) est-il réalisé afin d'évaluer les processus de gestion de la gouvernance de l'argent mobile, des contrôles internes et des risques, au minimum tous les deux ans ? Les informations relatives à cet audit ou cet examen sont-elles remontées à la direction générale ?</t>
  </si>
  <si>
    <t>¿La auditoría o revisión de cumplimiento del servicio del dinero móvil (o de actividades de dinero móvil de alto riesgo) se realiza, al menos, cada dos años para evaluar los procesos de gobernanza, control interno y gestión de riesgos del dinero móvil e informar a la alta gerencia?</t>
  </si>
  <si>
    <t>4.1.1.3.2</t>
  </si>
  <si>
    <t>Are issues raised by audits / compliance reviews being followed up by senior management to ensure they are addressed promptly?</t>
  </si>
  <si>
    <t>Les problèmes identifiés dans le cadre des audits/des examens de conformité font-ils l'objet d'un suivi par la direction générale afin de s'assurer qu'ils sont résolus rapidement ?</t>
  </si>
  <si>
    <t>¿La alta gerencia realiza un seguimiento de los problemas identificados por las auditorías / revisiones de cumplimimento para garantizar que sean rápidamente resueltos?</t>
  </si>
  <si>
    <t>4.2.1: Providers and partners should operate technical systems properly and manage service levels</t>
  </si>
  <si>
    <t>4.2.1.1</t>
  </si>
  <si>
    <t>4.2.1.1.1</t>
  </si>
  <si>
    <t>Is documentation in place to define all technical operations activities of the mobile money system, including regular and scheduled technical operations tasks?</t>
  </si>
  <si>
    <t>4.2.1: Les prestataires et leurs partenaires doivent se doter de systèmes de surveillance et de suivi des niveaux de service.</t>
  </si>
  <si>
    <t>Existe-t-il une documentation qui définit toutes les activités relatives aux opérations techniques du système de l’argent mobile, y compris les tâches des opérations techniques récurrentes et planifiées ?</t>
  </si>
  <si>
    <r>
      <rPr>
        <sz val="10"/>
        <color rgb="FF000000"/>
        <rFont val="Calibri"/>
        <family val="2"/>
      </rPr>
      <t>4.2.1: Los proveedores y los socios deben operar adecuadamente los sistemas técnicos y gestionar los niveles de servicio</t>
    </r>
  </si>
  <si>
    <t>¿Existe documentación que defina todas las actividades de operaciones técnicas del sistema del dinero móvil, incluyendo tareas de operaciones técnicas habituales y programadas?</t>
  </si>
  <si>
    <t>4.2.1:</t>
  </si>
  <si>
    <t>5.3.5.1.1</t>
  </si>
  <si>
    <t>4.2.1.1.2</t>
  </si>
  <si>
    <t>Are the functional architecture and infrastructure architecture of the mobile money system documented?</t>
  </si>
  <si>
    <t>l'architecture fonctionnelle et d'infrastructure du système de l’argent mobile sont-elles documentées ?</t>
  </si>
  <si>
    <t>¿Está documentada la arquitectura funcional y la arquitectura de la infraestructura del sistema del dinero móvil?</t>
  </si>
  <si>
    <t>4.2.1.1.3</t>
  </si>
  <si>
    <t>Are the required resources documented, including an organizational chart and/or responsibility assignment matrix (RACI)?</t>
  </si>
  <si>
    <t>les ressources nécessaires sont-elles documentées, au moyen notamment d’un organigramme et/ou d’une matrice précisant la répartition des rôles et des responsabilités (RACI) ?</t>
  </si>
  <si>
    <t>¿Están documentados los recursos necesarios, incluyendo un organigrama y/o matriz de asignación de responsabilidades (RACI)?</t>
  </si>
  <si>
    <t>4.2.1.2</t>
  </si>
  <si>
    <t>4.2.1.2.1</t>
  </si>
  <si>
    <t>Has a process for mobile money system backups been documented that determines the data that is backed up, the frequency of backups and the data retention period?</t>
  </si>
  <si>
    <t>existe-t-il un processus documenté de sauvegarde des données du système de l’argent mobile définissant les données devant être sauvegardées, la fréquence des sauvegardes et la durée de conservation des données ?</t>
  </si>
  <si>
    <t>¿Se ha documentado un proceso de copias de respaldo del sistema del dinero móvil que determine el tipo de datos que se debe respaldar, la frecuencia de las copias de respaldo y el período de retención de datos?</t>
  </si>
  <si>
    <t>4.2.1.2.2</t>
  </si>
  <si>
    <t>Is the mobile money system and all financial data backed up at least daily?</t>
  </si>
  <si>
    <t>le système de l’argent mobile et l'ensemble des données financières font-ils l'objet d'une sauvegarde au minimum journalière ?</t>
  </si>
  <si>
    <t>¿Se realiza una copia de respaldo del sistema del dinero móvil y de todos los datos financieros al menos una vez al día?</t>
  </si>
  <si>
    <t>4.2.1.2.3</t>
  </si>
  <si>
    <t>Are backups stored securely offsite (e.g. at a second data centre or a commercial storage facility)?</t>
  </si>
  <si>
    <t>les sauvegardes sont-elles conservées hors site de manière sécurisée (par exemple dans un autre centre de données ou sur un site de stockage commercial) ?</t>
  </si>
  <si>
    <t xml:space="preserve">¿Las copias de respaldo son almacenadas de forma segura fuera del sitio (por ej., en un centro de datos secundario o en una instalación de almacenamiento comercial)? </t>
  </si>
  <si>
    <t>4.2.1.2.4</t>
  </si>
  <si>
    <t>Has a process for restoring backed-up data been implemented and tested?</t>
  </si>
  <si>
    <t>un processus de récupération des données sauvegardées a-t-il été mis en place et testé ?</t>
  </si>
  <si>
    <t>¿Se implementó y probó un proceso de recuperación de datos respaldados?</t>
  </si>
  <si>
    <t>4.2.1.3</t>
  </si>
  <si>
    <t>4.2.1.3.1</t>
  </si>
  <si>
    <t>Are service levels defined for the mobile money system for availability and incident response/resolution times?</t>
  </si>
  <si>
    <t>des niveaux de service sont-ils définis pour le système de l’argent mobile en matière de disponibilité et de délais de réponse et résolution des incidents ?</t>
  </si>
  <si>
    <t>¿Se definieron niveles de servicio para el sistema del dinero móvil en lo que respecta a su disponibilidad y respuesta ante incidentes/tiempos de resolución?</t>
  </si>
  <si>
    <t>4.2.1.3.2</t>
  </si>
  <si>
    <t>Is the availability of the mobile money system being monitored and reported against the service level?</t>
  </si>
  <si>
    <t>la disponibilité du système de l’argent mobile fait-elle l’objet d’une surveillance et de rapports afin de s'assurer de sa conformité avec le niveau de service défini ?</t>
  </si>
  <si>
    <t>¿Se monitorea e informa la disponibilidad del sistema del dinero móvil respecto del nivel de servicio?</t>
  </si>
  <si>
    <t>4.2.1.3.3</t>
  </si>
  <si>
    <t>Are incident management reports being produced regularly to indicate whether service level targets are being met?</t>
  </si>
  <si>
    <t>des rapports de service relatifs à la gestion des incidents sont-ils établis à intervalles réguliers pour vérifier que les niveaux de service visés sont respectés ?</t>
  </si>
  <si>
    <t xml:space="preserve">¿Se generan periódicamente informes de servicio para los niveles de servicio técnico relativos a la gestión de incidentes para indicar si se cumplen los objetivos de nivel de servicio? </t>
  </si>
  <si>
    <t>4.2.1.5.1</t>
  </si>
  <si>
    <t>4.2.1.4</t>
  </si>
  <si>
    <t>4.2.1.4.1</t>
  </si>
  <si>
    <t>Are all mobile money system components monitored, and are alerts raised in case of problems or failures?</t>
  </si>
  <si>
    <t>Toutes les composantes du système de l’argent mobile sont-elles surveillées, et des alertes sont-elles émises en cas de problème ou de défaillance ?</t>
  </si>
  <si>
    <t>¿Se monitorean los componentes del sistema del dinero móvil y se disparan alertas en caso de problemas o fallas?</t>
  </si>
  <si>
    <t>4.2.1.5</t>
  </si>
  <si>
    <t>Is up-to-date time-synchronization technology used to synchronize all mobile money system clocks?</t>
  </si>
  <si>
    <t>une technologie de synchronisation temporelle moderne et à jour est-elle utilisé pour la synchronisation de l’ensemble des horloges du système de l’argent mobile ?</t>
  </si>
  <si>
    <t>¿Se utiliza tecnología de sincronización horaria actualizada para sincronizar todos los relojes del sistema de dinero móvil?</t>
  </si>
  <si>
    <t>4.2.2: Providers and partners should manage business operations and service levels</t>
  </si>
  <si>
    <t>4.2.2.1</t>
  </si>
  <si>
    <t>4.2.2.1.1</t>
  </si>
  <si>
    <t>Has product definition documentation been developed that describes mobile money services, features and fees?</t>
  </si>
  <si>
    <t>4.2.2: Prestataires et partenaires doivent gérer les opérations commerciales et les niveaux de service</t>
  </si>
  <si>
    <t>la définition des produits est-elle documentée pour décrire entre autres les caractéristiques, fonctionnalités, tarifs, transactions de l’argent mobile ?</t>
  </si>
  <si>
    <r>
      <rPr>
        <sz val="10"/>
        <color rgb="FF000000"/>
        <rFont val="Calibri"/>
        <family val="2"/>
      </rPr>
      <t>4.2.2: Los proveedores y los socios deben gestionar las operaciones del negocio y los niveles de servicio</t>
    </r>
  </si>
  <si>
    <t>¿Se desarrolló la documentación de definición del producto que describa las prestaciones del dinero móvil, sus funciones, tarifas y transacciones del cliente, etc.?</t>
  </si>
  <si>
    <t>4.2.2:</t>
  </si>
  <si>
    <t>4.2.2.3</t>
  </si>
  <si>
    <t>4.2.2.3.1</t>
  </si>
  <si>
    <t>Are event-based management reports produced that contain relevant information about significant events, including (at minimum):
a) Incidents involving service disruption 
b) SLA breaches
c) Deployment or new or changed services?</t>
  </si>
  <si>
    <t>des rapports de gestion concernant les événements sont-ils établis avec des informations utiles sur les événements significatifs, répertoriant (au minimum) a) les incidents ayant entraîné une interruption du service
b) les cas de manquement aux stipulations des conventions de niveau de service
c) le lancement de nouveaux services ou de services modifiés ?</t>
  </si>
  <si>
    <t>¿Se generan informes de gestión basados en eventos con información relevante sobre eventos significativos, incluyendo (como mínimo)    
a)  incidentes que involucren la interrupción del servicio 
b) violaciones a los SLA
c) implantación de servicios nuevos o modificados?</t>
  </si>
  <si>
    <t>4.3.1: Providers shall take steps to ensure sufficient service capacity through forecasting, monitoring and testing</t>
  </si>
  <si>
    <t>4.3.1.1</t>
  </si>
  <si>
    <t>4.3.1.1.1</t>
  </si>
  <si>
    <t>Are business forecasts generated at least annually to provide a realistic prediction of the mobile money business over the coming 1-3 year period?</t>
  </si>
  <si>
    <t>4.3.1: Les prestataires doivent veiller à disposer d'une capacité de service suffisante par le biais de prévisions, de mesures de surveillance et de tests.</t>
  </si>
  <si>
    <t>des prévisions d’activité sont-elles établies au moins une fois par an afin de disposer d’une prédiction réaliste de l’activité d’argent mobile sur un horizon de 1 à 3 ans ?</t>
  </si>
  <si>
    <t>4.3.1: El proveedor garantizará la disponibilidad de suficiente capacidad de servicio a través de pronósticos, monitoreo y pruebas.</t>
  </si>
  <si>
    <t>¿Se generaron pronósticos del negocio, al menos, una vez al año para tener una predicción realista del negocio del dinero móvil para el próximo período de 1-3 años?</t>
  </si>
  <si>
    <t>4.3.1.1.2</t>
  </si>
  <si>
    <t>Do business forecasts include number of subscribers (registered and active) and number of transactions (by transaction type)?</t>
  </si>
  <si>
    <t>les prévisions d’activité couvrent-elles le nombre d'abonnés (clients enregistrés et actifs) et le nombre de transactions (par type de transaction) ?</t>
  </si>
  <si>
    <t xml:space="preserve">¿Los pronósticos del negocio incluyen la cantidad de suscriptores (registrados y activos) y la cantidad de transacciones (por tipo de transacción)?   </t>
  </si>
  <si>
    <t>4.3.1.2</t>
  </si>
  <si>
    <t>4.3.1.2.1</t>
  </si>
  <si>
    <t>Is a technical capacity plan produced at least annually - i.e. a forward-looking projection with anticipated technial hardware upgrades?</t>
  </si>
  <si>
    <t>un plan de capacité technique (à savoir une projection incluant les projets de mise à jour technique du matériel informatique) est-il établi au moins une fois par an ?</t>
  </si>
  <si>
    <t>¿Se genera un plan de capacidad técnica, al menos una vez al año, es decir, una proyección con actualizaciones técnicas de hardware anticipadas?</t>
  </si>
  <si>
    <t>4.3.1.2.2</t>
  </si>
  <si>
    <t>Is the capacity plan based on the business forecast of transactions, subscribers and other functional usage?</t>
  </si>
  <si>
    <t>le plan de capacité repose-t-il sur les prévisions d’activité relatives aux transactions, aux abonnés et au niveau d’utilisation des fonctionnalités ?</t>
  </si>
  <si>
    <t>¿El plan de capacidad técnica se basa en el pronóstico de transacciones, suscriptores y otros usos funcionales?</t>
  </si>
  <si>
    <t>4.3.1.2.3</t>
  </si>
  <si>
    <t>Is the capacity plan based on an analysis of usage and performance of all the components of the mobile money system?</t>
  </si>
  <si>
    <t>le plan de capacité repose-t-il sur une analyse de la performance et du taux d’utilisation de l’ensemble des composantes techniques du système de l’argent mobile ?</t>
  </si>
  <si>
    <t>¿El plan de capacidad se basa en un análisis del uso y rendimiento de todos los componentes del sistema del dinero móvil?</t>
  </si>
  <si>
    <t>4.3.1.4</t>
  </si>
  <si>
    <t>4.3.1.4.1</t>
  </si>
  <si>
    <t>Are operational alerts raised when the capacity and/or performance of a particular component has become unacceptable?</t>
  </si>
  <si>
    <t>des signaux d’alerte opérationnels sont-ils activés lorsque la capacité et/ou la performance d’un composant particulier devient inacceptable ?</t>
  </si>
  <si>
    <t>¿Se generan alertas operativas cuando la capacidad y/o el rendimiento de un componente en particular se tornó inaceptable?</t>
  </si>
  <si>
    <t>4.4.1: Providers shall set up an incident management process to restore the service within agreed service levels and to investigate root causes of problems</t>
  </si>
  <si>
    <t>4.4.1.1</t>
  </si>
  <si>
    <t>4.4.1.1.1</t>
  </si>
  <si>
    <t>Are incidents being recorded, analysed, and prioritised?</t>
  </si>
  <si>
    <t>4.4.1: Les prestataires doivent mettre en place un processus de gestion des incidents afin de restaurer le service conformément aux niveaux de service convenus et d’identifier les causes sous-jacentes des problèmes.</t>
  </si>
  <si>
    <t>les incidents sont-ils enregistrés, analysés et classés par ordre de priorité ?</t>
  </si>
  <si>
    <r>
      <rPr>
        <sz val="10"/>
        <color rgb="FF000000"/>
        <rFont val="Calibri"/>
        <family val="2"/>
      </rPr>
      <t>4.4.1: Los proveedores deben establecer un proceso de gestión de incidentes para reestablecer el servicio dentro de los niveles de servicio acordados e investigar las principales causas de los problemas</t>
    </r>
  </si>
  <si>
    <r>
      <rPr>
        <sz val="10"/>
        <color rgb="FF000000"/>
        <rFont val="Calibri"/>
        <family val="2"/>
      </rPr>
      <t>¿Se registran, analizan y priorizan los incidentes?</t>
    </r>
  </si>
  <si>
    <t>4.4.1.1.2</t>
  </si>
  <si>
    <t>Are incidents which have not progressed according to agreed service levels being escalated?</t>
  </si>
  <si>
    <t>les incidents ne progressant pas conformément aux niveaux de service convenus sont-ils remontés ?</t>
  </si>
  <si>
    <r>
      <rPr>
        <sz val="10"/>
        <color rgb="FF000000"/>
        <rFont val="Calibri"/>
        <family val="2"/>
      </rPr>
      <t>¿Se escalan los incidentes que no avanzan conforme al nivel de servicio acordado?</t>
    </r>
  </si>
  <si>
    <t>4.4.1.3</t>
  </si>
  <si>
    <t>4.4.1.3.1</t>
  </si>
  <si>
    <t>Are problems (see definition) being identified, recorded and prioritised?</t>
  </si>
  <si>
    <t>les problèmes (voir définition) sont-ils identifiés, enregistrés et classés par ordre de priorité  ?</t>
  </si>
  <si>
    <r>
      <rPr>
        <sz val="10"/>
        <color rgb="FF000000"/>
        <rFont val="Calibri"/>
        <family val="2"/>
      </rPr>
      <t>¿Se identifican, registran y priorizan los problemas (ver definición)?</t>
    </r>
  </si>
  <si>
    <t>4.5.1: Providers shall develop processes to ensure that systems and applications remain robust and secure following system and configuration changes</t>
  </si>
  <si>
    <t>4.5.1.1</t>
  </si>
  <si>
    <t>4.5.1.1.1</t>
  </si>
  <si>
    <t>Is there a formal gated project management process for managing changes to the mobile money service (both technical and commercial changes)?</t>
  </si>
  <si>
    <t>4.5.1: Les prestataires doivent mettre en place des processus permettant de s’assurer que les systèmes ou les applications restent robustes et sûrs à la suite de changements de système ou de configuration.</t>
  </si>
  <si>
    <t>existe-t-il un processus formel de gestion de projet pour la gestion des changements apportés au service d'argent mobile (qu’ils soient de nature commerciale ou technique) ?</t>
  </si>
  <si>
    <r>
      <rPr>
        <sz val="10"/>
        <color rgb="FF000000"/>
        <rFont val="Calibri"/>
        <family val="2"/>
      </rPr>
      <t>4.5.1: Los proveedores deben desarrollar procesos para garantizar que los sistemas y las aplicaciones sigan siendo robustas y seguras después de la realización de cambios al sistema y a las configuraciones</t>
    </r>
  </si>
  <si>
    <t>¿Existe un proceso de gestión de proyectos por etapas formal para gestionar los cambios al servicio del dinero móvil (cambios técnicos y comerciales)?</t>
  </si>
  <si>
    <t>4.5.1.1.3</t>
  </si>
  <si>
    <t>4.5.1.1.2</t>
  </si>
  <si>
    <t>Does the gated project management process ensure that all changes are clearly defined, planned &amp; documented in advance?</t>
  </si>
  <si>
    <t>Le processus formel de gestion de projet permet-il de s'assurer que tous les changements sont clairement définis, planifiés et documentés à l’avance ?</t>
  </si>
  <si>
    <t>¿El proceso de gestión de proyectos por etapas garantiza que todos los cambios estén claramente definidos, planificados y documentados de antemano?</t>
  </si>
  <si>
    <t>Does the gated project management process require input and approval from all relevant mobile money functions?</t>
  </si>
  <si>
    <t>le processus formel de gestion de projet prévoit-il la participation et l’accord de toutes les fonctions concernées au sein de l’activité d’argent mobile ?</t>
  </si>
  <si>
    <t>¿El proceso de gestión de proyectos por etapas requiere aportes y aprobación de todas las funciones relevantes del dinero móvil?</t>
  </si>
  <si>
    <t>4.5.1.2</t>
  </si>
  <si>
    <t>4.5.1.2.1</t>
  </si>
  <si>
    <t>Is there a formal technical change management process (e.g. Change Advisory Board) to manage all changes to the live technical environment (including patches, minor changes and major releases)?</t>
  </si>
  <si>
    <t>existe-t-il un processus formel de gestion des changements techniques (par exemple par le biais d'un Comité consultatif des changements) pour la gestion de l'ensemble des changements apportés à l’environnement technique opérationnel (y compris les correctifs, les changements mineurs et les versions majeures) ?</t>
  </si>
  <si>
    <t xml:space="preserve">¿Existe un proceso formal de gestión de cambios técnicos (por ej., Cambiar Consejo Asesor) para gestionar todos los cambios al entorno técnico en producción (inclusive parches, cambios menores y versiones importantes)?  </t>
  </si>
  <si>
    <t>4.5.1.2.2</t>
  </si>
  <si>
    <t>Are planned system changes documented in a change calendar and communicated to technical and business managers?</t>
  </si>
  <si>
    <t>Les changements envisagés du système sont-ils documentés dans un calendrier des changements et communiqués aux responsables techniques et opérationnels ?</t>
  </si>
  <si>
    <t>¿Se documentaron en un calendario de cambios y se comunicaron a los gerentes técnicos y comerciales los cambios del sistema planificados?</t>
  </si>
  <si>
    <t>4.5.1.2.3</t>
  </si>
  <si>
    <t>Are release notes produced for each change, documenting the changes that are being made, including all changes, bug fixes, known issues, and deployment/roll-back procedures?</t>
  </si>
  <si>
    <t>Des notes de version sont-elles préparées pour chaque changement afin de documenter les changements effectués, notamment tous les changements, correctifs, problèmes connus, et procédures de déploiement/roll-back ?</t>
  </si>
  <si>
    <t xml:space="preserve">¿Se generan notas de las versiones para cada cambio, que documenten los cambios que se están realizando, incluyendo todos los cambios, correcciones de fallas, problemas conocidos, y procedimientos de implantación/retroceso? </t>
  </si>
  <si>
    <t>4.5.1.2.6</t>
  </si>
  <si>
    <t>Are emergency changes managed and deployed according to a documented procedure that is part of the incident management process (e.g. Emergency Change Advisory Board)?</t>
  </si>
  <si>
    <t>les versions d’urgence (correctifs visant à résoudre un incident) sont-elles gérées dans le cadre d’une procédure documentée faisant partie du processus de gestion des incidents ?</t>
  </si>
  <si>
    <t>¿Las versiones de emergencia se implantan de conformidad con un procedimiento documentado que forma parte del proceso de gestión de incidentes?</t>
  </si>
  <si>
    <t>4.5.1.3</t>
  </si>
  <si>
    <t>4.5.1.3.1</t>
  </si>
  <si>
    <t>is there a separate testing environment, which is a valid representation of the production environment?</t>
  </si>
  <si>
    <t>L'environnement distinct de test utilisé est-il une reproduction valable de l'environnement de production ?</t>
  </si>
  <si>
    <t>¿Existe un entorno de pruebas por separado, que es una representación válida del entorno de producción?</t>
  </si>
  <si>
    <t>4.5.1.3.2</t>
  </si>
  <si>
    <t>Is User Acceptance Testing (functional testing) done to verify each release against acceptance criteria agreed in advance by the mobile money business operations manager?</t>
  </si>
  <si>
    <t>des tests d’acceptation par les utilisateurs (UAT / test fonctionnels) sont-ils effectués pour s’assurer que chaque version respecte les critères d’acceptation du service convenus à l’avance avec le responsable de l’exploitation de l’activité d’argent mobile ?</t>
  </si>
  <si>
    <t>¿Se realizan Pruebas de Aceptación del Usuario (pruebas funcionales) para verificar cada versión en base a los criterios de aceptación del servicio previamente acordados por el gerente de operaciones del negocio del dinero móvil?</t>
  </si>
  <si>
    <t>4.5.1.3.3</t>
  </si>
  <si>
    <t>Is Operational Acceptance Testing (non-functional testing) done on each major release?</t>
  </si>
  <si>
    <t>Des tests d'acception opérationnelle (tests non fonctionnels) sont-ils effectués pour chaque version majeure ?</t>
  </si>
  <si>
    <t>¿Se realizan Pruebas de Aceptación Operativa (pruebas no funcionales) en cada versión principal?</t>
  </si>
  <si>
    <t>4.6.1: Providers should establish a risk management framework for identifying, assessing and controlling risks</t>
  </si>
  <si>
    <t>4.6.1.1</t>
  </si>
  <si>
    <t>4.6.1.1.1</t>
  </si>
  <si>
    <t>Has a mobile money risk management framework been documented that defines the mobile money risk management scope, process, governance and organization?</t>
  </si>
  <si>
    <t xml:space="preserve">4.6.1: Les prestataires doivent mettre en place un cadre de gestion du risque permettant la détection, l’évaluation et le contrôle des risques.
</t>
  </si>
  <si>
    <t>Un cadre général de la gestion des risques liés à l’argent mobile, en termes notamment de champ d’application, de processus, de gouvernance et d’organisation, a-t-il été défini ?</t>
  </si>
  <si>
    <r>
      <rPr>
        <sz val="10"/>
        <color rgb="FF000000"/>
        <rFont val="Calibri"/>
        <family val="2"/>
      </rPr>
      <t>4.6.1: Los proveedores deben establecer un marco de gestión de riesgos para la identificación, evaluación y control de riesgos</t>
    </r>
  </si>
  <si>
    <r>
      <rPr>
        <sz val="10"/>
        <rFont val="Calibri"/>
        <family val="2"/>
      </rPr>
      <t>¿Se documentó un marco de gestión de riesgos del dinero móvil que defina el alcance, proceso, gobernanza y organización de la gestión de riesgos?</t>
    </r>
  </si>
  <si>
    <t>4.6.1.1.2</t>
  </si>
  <si>
    <t>Has an individual been appointed with responsibility for mobile money risk management?</t>
  </si>
  <si>
    <t>Une personne ayant la responsabilité de la gestion des risques liés à l'argent mobile a-t-elle été nommée ?</t>
  </si>
  <si>
    <r>
      <rPr>
        <sz val="10"/>
        <rFont val="Calibri"/>
        <family val="2"/>
      </rPr>
      <t>¿Se designó a una persona como responsable de la gestión de riesgos del dinero móvil?</t>
    </r>
  </si>
  <si>
    <t>4.6.1.2</t>
  </si>
  <si>
    <t>4.6.1.2.1</t>
  </si>
  <si>
    <t>Are risk assessments carried out at least annualy as well as following a significant change to the mobile money service?</t>
  </si>
  <si>
    <t>Les évaluations des risques sont-elles réalisées au moins une fois par an et à la suite de tout changement significatif du système de l’argent mobile ?</t>
  </si>
  <si>
    <r>
      <rPr>
        <sz val="10"/>
        <rFont val="Calibri"/>
        <family val="2"/>
      </rPr>
      <t>¿Se llevan a cabo evaluaciones de riesgos, al menos, una vez al año o después de un cambio significativo al servicio del dinero móvil?</t>
    </r>
  </si>
  <si>
    <t>4.6.1.2.2</t>
  </si>
  <si>
    <t>Are risk assessments documented in a risk register?</t>
  </si>
  <si>
    <t>les évaluations des risques sont-elles documentées dans un registre des risques ?</t>
  </si>
  <si>
    <r>
      <rPr>
        <sz val="10"/>
        <rFont val="Calibri"/>
        <family val="2"/>
      </rPr>
      <t>¿Las evaluaciones de riesgos son documentadas en un registro de riesgos?</t>
    </r>
  </si>
  <si>
    <t>4.6.1.2.3</t>
  </si>
  <si>
    <t>Are all types of known risk that could impact the mobile money business included in risk assessments, including fraud risks, ML/ TF risks, financial risks, compliance risks, operational risks, strategic risks, agent risks, 3rd party risks?</t>
  </si>
  <si>
    <t>Toutes les catégories de risques connus susceptibles d’avoir un impact sur l’activité de l’argent mobile , y compris les risques liés à la fraude, de blanchiment de capitaux et de financement du terrorisme, financiers, de conformité, opérationnels, stratégiques, et risques liés aux agents et aux tiers sont-elles comprises dans les évaluations des risques ?</t>
  </si>
  <si>
    <r>
      <rPr>
        <sz val="10"/>
        <rFont val="Calibri"/>
        <family val="2"/>
      </rPr>
      <t>¿Las evaluaciones de riesgos incluyen todos los riesgos conocidos que podrían afectar al negocio del dinero móvil, incluidos los riesgos de fraude, riesgos de LA/FT, riesgos financieros, riesgos de cumplimiento, riesgos operativos, riesgos estratégicos, riesgos de agentes y riesgos de terceros?</t>
    </r>
  </si>
  <si>
    <t>4.6.1.3</t>
  </si>
  <si>
    <t>4.6.1.3.3</t>
  </si>
  <si>
    <t>Is an owner assigned to each risk (e.g. the relevant functional manager)?</t>
  </si>
  <si>
    <t>un propriétaire du risque est-il assigné à chaque risque (par exemple, le responsable de la fonction concernée) ?</t>
  </si>
  <si>
    <r>
      <rPr>
        <sz val="10"/>
        <rFont val="Calibri"/>
        <family val="2"/>
      </rPr>
      <t>¿Se asigna un titular a cada riesgo (por ej., el gerente de la función correspondiente)?</t>
    </r>
  </si>
  <si>
    <t>4.6.1.3.4</t>
  </si>
  <si>
    <t>Is the severity of each risk assessed by considering the impact and likelihood of the risk occurring, taking into account the controls that are in place to mitigate the risk?</t>
  </si>
  <si>
    <t>la gravité de chaque risque est-elle évaluée sur la base de l'impact et de la probabilité d’occurrence du risque, en tenant compte des mesures de contrôle en place qui atténuent le risque en question ?</t>
  </si>
  <si>
    <r>
      <rPr>
        <sz val="10"/>
        <rFont val="Calibri"/>
        <family val="2"/>
      </rPr>
      <t>¿Se evalúa la severidad de cada riesgo considerando el impacto y la probabilidad de ocurrencia del riesgo, teniendo en cuenta los controles implementados para mitigar el riesgo?</t>
    </r>
  </si>
  <si>
    <t>4.6.1.4</t>
  </si>
  <si>
    <t>4.6.1.4.1</t>
  </si>
  <si>
    <t>Does the risk management process identify actions to be taken to manage each risk, such as improving controls where necessary (i.e. treat / tolerate / transfer / terminate)?</t>
  </si>
  <si>
    <t>le processus de gestion du risque identifie-t-il les mesures à prendre pour gérer chaque risque, comme par exemple une amélioration des mesures de contrôle si nécessaire (ex. traiter / tolérer / transférer / cesser) ?</t>
  </si>
  <si>
    <r>
      <rPr>
        <sz val="10"/>
        <rFont val="Calibri"/>
        <family val="2"/>
      </rPr>
      <t>¿El proceso de gestión de riesgos identifica las acciones que se deben realizar para gestionar cada riesgo, tal como aumentar los controles cuando sea necesario (es decir, tratar/ tolerar / transferir / terminar)?</t>
    </r>
  </si>
  <si>
    <t>4.6.1.6</t>
  </si>
  <si>
    <t>4.6.1.6.1</t>
  </si>
  <si>
    <t>Is the risk register been communicated to risk owners, the head of mobile money and senior management at least every 12 months?</t>
  </si>
  <si>
    <t>Le registre des risques est-il communiqué aux propriétaires des risques, à la direction de l’argent mobile et à la direction générale au moins une fois par an ?</t>
  </si>
  <si>
    <r>
      <rPr>
        <sz val="10"/>
        <rFont val="Calibri"/>
        <family val="2"/>
      </rPr>
      <t>¿El registro de riesgos es comunicado a los titulares de riesgos, al jefe del dinero móvil y a la alta gerencia, al menos, una vez cada 12 meses?</t>
    </r>
  </si>
  <si>
    <t>4.7.1: Providers shall develop effective business continuity and contingency plans</t>
  </si>
  <si>
    <t>4.7.1.1</t>
  </si>
  <si>
    <t>4.7.1.1.1</t>
  </si>
  <si>
    <t>Is there a business continuity framework that defines the approach to maintaining continuity of mobile money business functions in the event of major disruptions?</t>
  </si>
  <si>
    <t>4.7.1: Les prestataires doivent mettre en place des plans efficaces de poursuite de l’activité en cas d’urgence ou de sinistre.</t>
  </si>
  <si>
    <t>existe-t-il un cadre général de continuité de l’activité pour l’argent mobile définissant l’approche de maintien de la continuité des fonctions de l’activité d’argent mobile en cas de perturbations majeures ?</t>
  </si>
  <si>
    <r>
      <rPr>
        <sz val="10"/>
        <color rgb="FF000000"/>
        <rFont val="Calibri"/>
        <family val="2"/>
      </rPr>
      <t>4.7.1: Los proveedores deben desarrollar planes efectivos de contingencia y continuidad del negocio</t>
    </r>
  </si>
  <si>
    <r>
      <rPr>
        <sz val="10"/>
        <color rgb="FF000000"/>
        <rFont val="Calibri"/>
        <family val="2"/>
      </rPr>
      <t>¿Existe un plan de continuidad del negocio que defina el alcance para mantener la continuidad de las funciones del negocio del dinero móvil en caso de interrupciones importantes?</t>
    </r>
  </si>
  <si>
    <t>4.7.1.1.2</t>
  </si>
  <si>
    <t>Does someone with sufficient seniority have overall responsibility and accountability for the business continuity of the mobile money service?</t>
  </si>
  <si>
    <t>une personne ayant le niveau hiérarchique suffisant a-t-elle la charge et la responsabilité globale de la continuité de l’activité du service d’argent mobile ?</t>
  </si>
  <si>
    <r>
      <rPr>
        <sz val="10"/>
        <color rgb="FF000000"/>
        <rFont val="Calibri"/>
        <family val="2"/>
      </rPr>
      <t>¿Alguna persona con antigüedad suficiente tiene la responsabilidad general de la continuidad del negocio del servicio del dinero móvil?</t>
    </r>
  </si>
  <si>
    <t>4.7.1.2</t>
  </si>
  <si>
    <t>4.7.1.2.1</t>
  </si>
  <si>
    <t>Has a business continuity risk assessment been carried out?</t>
  </si>
  <si>
    <t>une évaluation des risques affectant la continuité de l’activité a-t-elle été effectuée ?</t>
  </si>
  <si>
    <r>
      <rPr>
        <sz val="10"/>
        <color rgb="FF000000"/>
        <rFont val="Calibri"/>
        <family val="2"/>
      </rPr>
      <t>¿Se realizó una evaluación de riesgos de la continuidad del negocio?</t>
    </r>
  </si>
  <si>
    <t>4.7.1.2.2</t>
  </si>
  <si>
    <t>Does the risk assessment include a Business Impact Analysis (BIA) that determines the key business activities that should be maintained in the event of a major disruption, and the minimum timeframe for recovery of each activity?</t>
  </si>
  <si>
    <t>l'évaluation des risques comprend-elle une analyse d’impact sur l’activité (AIA) recensant les principales activités devant être maintenues dans l’éventualité d’une perturbation majeure (cf. note explicative) ?</t>
  </si>
  <si>
    <r>
      <rPr>
        <sz val="10"/>
        <color rgb="FF000000"/>
        <rFont val="Calibri"/>
        <family val="2"/>
      </rPr>
      <t>¿La evaluación de riesgos incluye un Análisis de Impactos en el Negocio (BIA) que determine las actividades del negocio clave que se deben mantener en caso de una interrupción importante, y el marco de tiempo mínimo para la recuperación de cada actividad?</t>
    </r>
  </si>
  <si>
    <t>4.7.1.2.3</t>
  </si>
  <si>
    <t>Does the risk assessment include a threat evaluation to identify risks of disruption (such as fire, flood, power failure, staff loss or disruptive incidents), with each threat evaluated in terms of its potential impact on business activities?</t>
  </si>
  <si>
    <t>l’évaluation des risques contient-elle une évaluation des menaces recensant les risques de perturbation (incendie, inondation, panne d’électricité, perte de personnel ou incidents perturbateurs), avec évaluation de chaque menace dans l’optique de son impact potentiel sur les activités du service d’argent mobile ?</t>
  </si>
  <si>
    <r>
      <rPr>
        <sz val="10"/>
        <color rgb="FF000000"/>
        <rFont val="Calibri"/>
        <family val="2"/>
      </rPr>
      <t>¿La evaluación de riesgos incluye una evaluación de amenazas para identificar los riesgos de interrupción (tales como incendio, inundación, corte de electricidad, pérdida de personal o incidentes disruptivos), con la evaluación de cada amenaza en función de su impacto potencial en las actividades del negocio?</t>
    </r>
  </si>
  <si>
    <t>4.7.1.3</t>
  </si>
  <si>
    <t>4.7.1.3.1</t>
  </si>
  <si>
    <t>Has a Business Continuity Plan (BCP) been documented and updated everey two years and following significant changes to the mobile money business?</t>
  </si>
  <si>
    <t>existe-t-il un plan documenté de continuité de l’activité (PCA) définissant les mesures à prendre en cas d’incident perturbateur ?</t>
  </si>
  <si>
    <r>
      <rPr>
        <sz val="10"/>
        <color rgb="FF000000"/>
        <rFont val="Calibri"/>
        <family val="2"/>
      </rPr>
      <t>¿Se documentó e implementó un Plan de Continuidad del Negocio (BCP) cada dos años y después de cambios significativos al negocio del dinero móvil?</t>
    </r>
  </si>
  <si>
    <t>4.7.1.3.4</t>
  </si>
  <si>
    <t>4.7.1.3.2</t>
  </si>
  <si>
    <t>Has the BCP been implemented by all affected business functions and 3rd parties?</t>
  </si>
  <si>
    <t>le PCA a-t-il été mis en œuvre par l’ensemble des fonctions et tierces parties concernées ?</t>
  </si>
  <si>
    <r>
      <rPr>
        <sz val="10"/>
        <color rgb="FF000000"/>
        <rFont val="Calibri"/>
        <family val="2"/>
      </rPr>
      <t>¿El BCP fue implementado por todas las funciones del negocio y terceros afectados?</t>
    </r>
  </si>
  <si>
    <t>4.7.1.3.3</t>
  </si>
  <si>
    <t>Does the BCP identify how each key mobile money activity will be resumed within its recovery objective, considering each threat identified in the business continuity risk assessment?</t>
  </si>
  <si>
    <t>le PCA précise-t-il la manière dont chaque activité clé de l’argent mobile reprendra à l’issue du délai de reprise visé, dans le cadre de chacune des menaces recensées dans l’évaluation des risques affectant la continuité de l’activité ?</t>
  </si>
  <si>
    <r>
      <rPr>
        <sz val="10"/>
        <color rgb="FF000000"/>
        <rFont val="Calibri"/>
        <family val="2"/>
      </rPr>
      <t>¿El BCP identifica cómo se reanudará cada actividad clave del negocio del dinero móvil dentro de su objetivo de recuperación, considerando cada amenaza identificada en la evaluación de riesgos de continuidad del negocio?</t>
    </r>
  </si>
  <si>
    <t>Does the BCP define an incident response management structure, including individual roles responsible for responding to the major incident?</t>
  </si>
  <si>
    <t>le PCA établit-il une structure de gestion de la réponse aux incidents, y compris les ressources chargées de répondre à un incident majeur ?</t>
  </si>
  <si>
    <r>
      <rPr>
        <sz val="10"/>
        <color rgb="FF000000"/>
        <rFont val="Calibri"/>
        <family val="2"/>
      </rPr>
      <t>¿El BCP define una estructura de gestión de respuesta ante incidentes, que incluya los roles individuales responsables de responder ante un incidente importante?</t>
    </r>
  </si>
  <si>
    <t>4.7.1.4</t>
  </si>
  <si>
    <t>4.7.1.4.1</t>
  </si>
  <si>
    <t>Has a disaster recovery (DR) plan been implemented for the mobile money technical system that defines how the system will be recovered if one or more of the identified risks materialises?</t>
  </si>
  <si>
    <t>un plan de reprise après sinistre (PRAS) a-t-il été mis en œuvre pour le système technique de l’argent mobile afin de définir le mode de reprise du système en cas de concrétisation d’une ou plusieurs des menaces identifiées ?</t>
  </si>
  <si>
    <r>
      <rPr>
        <sz val="10"/>
        <color rgb="FF000000"/>
        <rFont val="Calibri"/>
        <family val="2"/>
      </rPr>
      <t>¿Se implementó un plan de recuperación ante desastres (DR) para el sistema técnico del dinero móvil que defina cómo se recuperará el sistema si se materializan uno o más de los riesgos identificados?</t>
    </r>
  </si>
  <si>
    <t>4.7.1.4.2</t>
  </si>
  <si>
    <t>Is all transaction and account data replicated to a second database hosted with geographcal separation?</t>
  </si>
  <si>
    <t>toutes les données relatives aux comptes et aux transactions sont-elles dupliquées en temps réel dans une base de données hébergée dans un centre de données séparé ?</t>
  </si>
  <si>
    <r>
      <rPr>
        <sz val="10"/>
        <color rgb="FF000000"/>
        <rFont val="Calibri"/>
        <family val="2"/>
      </rPr>
      <t>¿Se replican todos los datos de transacciones y cuentas en una base de datos por separado alojada con separación geográfica?</t>
    </r>
  </si>
  <si>
    <t>4.7.1.4.3</t>
  </si>
  <si>
    <t>Has a Recovery Time Objective (RTO) been set to define the time it should take to recover the system, usually in a separate DR data centre?</t>
  </si>
  <si>
    <t>un RTO (Recovery Time Objective) a-t-il été fixé pour définir le délai souhaité de reprise de l’activité du système, dans le cadre généralement d’un centre de données séparé ?</t>
  </si>
  <si>
    <r>
      <rPr>
        <sz val="10"/>
        <color rgb="FF000000"/>
        <rFont val="Calibri"/>
        <family val="2"/>
      </rPr>
      <t>¿Se estableció un Objetivo de Tiempo de Recuperación (RTO) para definir el tiempo que debe tomar recuperar el sistema, generalmente en un centro de datos de DR por separado?</t>
    </r>
  </si>
  <si>
    <t>4.7.1.4.4</t>
  </si>
  <si>
    <t>Has a Recovery Point Objective (RPO) been set close to zero to define the amount of data loss that can be accepted, expressed as a time (i.e. how out-of-date the accounts can become)?</t>
  </si>
  <si>
    <t>un RPO (Recovery Point Objective) proche de zéro a-t-il été fixé pour définir la perte de données maximale admissible exprimée sous forme de durée (à savoir le temps pendant lequel les comptes pourraient ne pas être actualisés) ?</t>
  </si>
  <si>
    <r>
      <rPr>
        <sz val="10"/>
        <color rgb="FF000000"/>
        <rFont val="Calibri"/>
        <family val="2"/>
      </rPr>
      <t>¿Se estableció un Objetivo de Punto de Recuperación (RPO) cercano a cero para definir la cantidad de pérdida de datos aceptable, expresada en tiempo (es decir, lo desactualizadas que pueden tornarse las cuentas)?</t>
    </r>
  </si>
  <si>
    <t>4.7.1.5</t>
  </si>
  <si>
    <t>4.7.1.5.1</t>
  </si>
  <si>
    <t>Are disaster recovery (failover) plans for the mobile money system tested every two years at minimum?</t>
  </si>
  <si>
    <t>les plans de reprise après sinistre du système de l’argent mobile sont-ils testés au minimum une fois tous les deux ans ?</t>
  </si>
  <si>
    <r>
      <rPr>
        <sz val="10"/>
        <color rgb="FF000000"/>
        <rFont val="Calibri"/>
        <family val="2"/>
      </rPr>
      <t>¿Los planes de recuperación ante desastres (fallas) para el sistema del dinero móvil son probados, como mínimo, cada dos años?</t>
    </r>
  </si>
  <si>
    <t>4.7.1.5.2</t>
  </si>
  <si>
    <t>Does DR testing evaluate whether the recovery time objective (RTO) and recovery point objective (RPO) is met for each identified risk?</t>
  </si>
  <si>
    <t>les tests de reprise après sinistre vérifient-ils que le RTO (Recovery Time Objective) et le RPO (Recovery Point Objective) sont respectés pour chaque menace identifiée ?</t>
  </si>
  <si>
    <r>
      <rPr>
        <sz val="10"/>
        <color rgb="FF000000"/>
        <rFont val="Calibri"/>
        <family val="2"/>
      </rPr>
      <t>¿Las pruebas de DR evalúan si se cumple el objetivo de tiempo de recuperación (RTO) y el objetivo de punto de recuperación (RPO) para cada riesgo identificado?</t>
    </r>
  </si>
  <si>
    <t>5.1.1: Providers shall develop, implement, and regularly review a formal security policy for mobile money services</t>
  </si>
  <si>
    <t>5.1.1.1</t>
  </si>
  <si>
    <t>5.1.1.1.1</t>
  </si>
  <si>
    <t>Is there an information security policy that is properly documented and approved by senior technical management?</t>
  </si>
  <si>
    <t xml:space="preserve">5.1.1: Les prestataires doivent définir et mettre en œuvre une politique formelle de sécurité des services d’argent mobile et l’examiner périodiquement. </t>
  </si>
  <si>
    <t>existe-t-il une politique de sécurité de l’information dûment documentée et approuvée par la direction technique générale ?</t>
  </si>
  <si>
    <r>
      <rPr>
        <sz val="10"/>
        <color rgb="FF000000"/>
        <rFont val="Calibri"/>
        <family val="2"/>
      </rPr>
      <t>5.1.1: Los proveedores deben desarrollar, implementar y revisar periódicamente una política de seguridad formal para los servicios del dinero móvil</t>
    </r>
  </si>
  <si>
    <r>
      <rPr>
        <sz val="10"/>
        <color rgb="FF000000"/>
        <rFont val="Calibri"/>
        <family val="2"/>
      </rPr>
      <t>¿Existe una política de seguridad de la información correctamente documentada y aprobada por la alta gerencia técnica?</t>
    </r>
  </si>
  <si>
    <t>5.1.1.1.2</t>
  </si>
  <si>
    <t>Is there someone with sufficient seniority that has responsibility for implementing the security policy across the mobile money system and its operations?</t>
  </si>
  <si>
    <t>existe-t-il un responsable de la sécurité ayant un niveau hiérarchique suffisant pour faire appliquer la politique de sécurité à l'ensemble du système de l’argent mobile et son fonctionnement ?</t>
  </si>
  <si>
    <r>
      <rPr>
        <sz val="10"/>
        <color rgb="FF000000"/>
        <rFont val="Calibri"/>
        <family val="2"/>
      </rPr>
      <t>¿Se designó a una persona con antigüedad suficiente responsable de implementar la política de seguridad a lo largo de todo el sistema del dinero móvil y sus operaciones?</t>
    </r>
  </si>
  <si>
    <t>5.1.1.3</t>
  </si>
  <si>
    <t>5.1.1.3.1</t>
  </si>
  <si>
    <t>Are security audits / compliance reviews carried out regularly to assess compliance of the security processes with the mobile money security policy?</t>
  </si>
  <si>
    <t>Des audits de sécurité / des examens de conformité sont-ils réalisés régulièrement pour évaluer la conformité des processus de sécurité à la politique de sécurité de l’argent mobile ?</t>
  </si>
  <si>
    <r>
      <rPr>
        <sz val="10"/>
        <color rgb="FF000000"/>
        <rFont val="Calibri"/>
        <family val="2"/>
      </rPr>
      <t>¿Se llevan a cabo, periódicamente, auditorías de seguridad / revisiones de cumplimiento para evaluar el cumplimiento de los procesos de seguridad con la política de seguridad del dinero móvil?</t>
    </r>
  </si>
  <si>
    <t>5.1.2: Providers shall train internal staff about their security responsibilities</t>
  </si>
  <si>
    <t>5.1.2.1</t>
  </si>
  <si>
    <t>5.1.2.1.1</t>
  </si>
  <si>
    <t>Do all mobile money staff (including contractors) receive training in security policies and procedures before being granted access to the mobile money system?</t>
  </si>
  <si>
    <t>5.1.2: Les prestataires doivent former en matière de sécurité leur personnel interne</t>
  </si>
  <si>
    <t>est-ce que l’ensemble du personnel travaillant sur le service d’argent mobile (y compris les sous-traitants) reçoit une formation sur les politiques et procédures de sécurité qui s’appliquent à leurs fonctions avant d'avoir accès au système de l’argent mobile ?</t>
  </si>
  <si>
    <t>5.1.2: Los proveedores deben brindar capacitación al personal interno sobre sus responsabilidades de seguridad</t>
  </si>
  <si>
    <r>
      <rPr>
        <sz val="10"/>
        <color rgb="FF000000"/>
        <rFont val="Calibri"/>
        <family val="2"/>
      </rPr>
      <t>¿Todo el personal del dinero móvil (incluidos los contratistas) reciben capacitación sobre las políticas y procedimientos de seguridad correspondientes a su función de trabajo antes de obtener acceso al sistema del dinero móvil?</t>
    </r>
  </si>
  <si>
    <t>5.1.3: Providers shall ensure policies are in place for the secure handling of information and assets</t>
  </si>
  <si>
    <t>5.1.3.1</t>
  </si>
  <si>
    <t>5.1.3.1.1</t>
  </si>
  <si>
    <t>Is each mobile money data asset identified with an owner who is responsible the customer data that is held by it?</t>
  </si>
  <si>
    <t>5.1.3: Les prestataires doivent veiller à ce que des politiques soient en place pour assurer un traitement sécurisé des informations et des actifs.</t>
  </si>
  <si>
    <t>Les actifs contenant des données d'argent mobile sont-ils tous associés à un propriétaire responsable des données client qu’ils contiennent ?</t>
  </si>
  <si>
    <r>
      <rPr>
        <sz val="10"/>
        <color rgb="FF000000"/>
        <rFont val="Calibri"/>
        <family val="2"/>
      </rPr>
      <t>5.1.3: Los proveedores deben garantizar que se implementen políticas para el manejo seguro de la información y los activos</t>
    </r>
  </si>
  <si>
    <r>
      <rPr>
        <sz val="10"/>
        <color rgb="FF000000"/>
        <rFont val="Calibri"/>
        <family val="2"/>
      </rPr>
      <t>¿Cada activo de datos del dinero móvil está identificado con un titular responsable de los datos de los clientes allí contenidos?</t>
    </r>
  </si>
  <si>
    <t>5.1.3.1.2</t>
  </si>
  <si>
    <t>Has data sensitivity classification been documented for:
 - Mobile money data systems;
 - Removable media, including laptops, smartphones, tablets, storage media, and paper media (e.g. registration forms and agent log books)?</t>
  </si>
  <si>
    <t>existe-t-il une classification documentée de la sensibilité des données pour :
- les systèmes de données de l'argent mobile ;
- les supports amovibles tels que les ordinateurs portables, smartphones, tablettes, supports de stockage et supports papier (par ex. formulaires d'enregistrement et registres des agents)</t>
  </si>
  <si>
    <t>¿Se documentó la clasificación de sensibilidad de los datos para:
 - Los sistemas de datos del dinero móvil;
 - Medios extraíbles, incluyendo laptops, smartphones, tabletas, medios de almacenamiento, y medios en papel (por ej., formularios de registro y libros de registro de agentes)?</t>
  </si>
  <si>
    <t>5.1.3.2.1</t>
  </si>
  <si>
    <t>5.1.3.2</t>
  </si>
  <si>
    <t>Are there procedures for the secure reuse or disposal of all data storage systems to minimize the risk of confidential information leakage (e.g. by making electronic data unrecoverable?
Are old paper records (e.g. agent log books) securely destroyed by shredding/incineration?</t>
  </si>
  <si>
    <t>Existe-t-il des procédures d'élimination ou de réutilisation sécurisée de tous les systèmes de stockage de données pour minimiser les risques de fuite d’informations confidentielles (par ex. en rendant les données électroniques irrécupérables) ?
Les documents en papier qui ne sont plus utilisés (par ex. les registres des agents) sont-ils détruits de manière sécurisée (déchiquetés/brûlés) ?</t>
  </si>
  <si>
    <t>¿Existen procedimientos para la reutilización o eliminación segura de todos los sistemas de almacenamiento de datos a fin de minimizar el riesgo de filtración de información confidencial (por ej., haciendo que los datos electrónicos sean irrecuperables)?  
¿Se destruyen en forma segura los viejos registros en papel (por ej., libros de registro de agentes) triturándolos/incinerándolos?</t>
  </si>
  <si>
    <t>5.1.4: Providers shall ensure the protection of their assets that are accessible by suppliers and third parties</t>
  </si>
  <si>
    <t>5.1.4.1</t>
  </si>
  <si>
    <t>5.1.4.1.1</t>
  </si>
  <si>
    <t>Does the information security policy contractually apply to suppliers and third parties?</t>
  </si>
  <si>
    <t>5.1.4: Les prestataires doivent assurer la protection des actifs accessibles aux fournisseurs ou à des tiers.</t>
  </si>
  <si>
    <t>La politique de sécurité de l’information s’applique-t-elle de façon contractuelles aux fournisseurs et aux tiers ?</t>
  </si>
  <si>
    <r>
      <rPr>
        <sz val="10"/>
        <color rgb="FF000000"/>
        <rFont val="Calibri"/>
        <family val="2"/>
      </rPr>
      <t>5.1.4: Los proveedores deben garantizar la protección de sus activos accedidos por proveedores y terceros</t>
    </r>
  </si>
  <si>
    <t>¿La política de seguridad de la información es aplicable contractualmente a los proveedores y terceros?</t>
  </si>
  <si>
    <t>5.2.1: Providers shall ensure that data is protected by cryptography and network security controls</t>
  </si>
  <si>
    <t>5.2.1: Les prestataires doivent veiller à ce que les données soient protégées au moyen de la cryptographie et de systèmes de contrôle de la sécurité des réseaux.</t>
  </si>
  <si>
    <t>5.2.1: Los proveedores deben garantizar que los datos estén protegidos por criptografía y controles de seguridad de la red</t>
  </si>
  <si>
    <t>5.2.1.2</t>
  </si>
  <si>
    <t>5.2.1.2.1</t>
  </si>
  <si>
    <t>Are all security credentials (PINs, passwords, etc.) stored using either a strong cryptograpic hash with salt or strong encryption?</t>
  </si>
  <si>
    <t>les identifiants de sécurité (codes confidentiels, mots de passe, etc.) sont-ils tous conservés sous forme chiffrée au moyen d’une fonction de hachage cryptographique forte renforcée par un salage ou une méthode de chiffrement forte ?</t>
  </si>
  <si>
    <t>¿Todas las credenciales de seguridad (PIN, contraseñas, etc.) son almacenadas usando criptografía aleatorizada robusta o encriptación robusta?</t>
  </si>
  <si>
    <t>5.2.1.3</t>
  </si>
  <si>
    <t>5.2.1.3.1</t>
  </si>
  <si>
    <t>Is all transaction data and customer data encrypted when transmitted externally (e.g. to financial ecosystem partners / merchants / businesses)?</t>
  </si>
  <si>
    <t>Toutes les données de transaction et des clients sont-elles chiffrées pour leur transmission externe (par ex. vers des partenaires de l’écosystème financier/des commerçants/des entreprises) ?</t>
  </si>
  <si>
    <t>¿Todos los datos de transacciones y datos de clientes son encriptados cuando se transmiten externamente (por ej., a los socios del ecosistema financiero / comerciantes / negocios)?</t>
  </si>
  <si>
    <t>5.2.1.4</t>
  </si>
  <si>
    <t>5.2.1.4.2</t>
  </si>
  <si>
    <t>If PINs/passwords are encrypted, have encryption key custodians been nominated and formally acknowledged that they understand their key-custodian responsibilities and processes?</t>
  </si>
  <si>
    <t>Si les codes confidentiels/les mots de passe sont chiffrés, existe-t-il des « gardiens des clés de chiffrement » désignés ayant formellement reconnu qu’ils comprenaient leurs responsabilités de gardien des clés et les procédures qui s’y rattachaient ?</t>
  </si>
  <si>
    <t>Si los PIN/contraseñas están encriptados, ¿se designaron custodios de claves y ellos reconocieron formalmente comprender sus responsabilidades y procesos como custodios de claves?</t>
  </si>
  <si>
    <t>5.2.1.4.3</t>
  </si>
  <si>
    <t>If PINs/passwords are encrypted, are encryption keys stored securely and protected against disaster, and is equipment used to generate, store and archive keys protected?</t>
  </si>
  <si>
    <t>Si les codes confidentiels/les mots de passe sont chiffrés, les clés de chiffrement sont-elles stockées de manière sécurisée et protégées en cas de sinistre, et les équipements utilisés pour les générer, les conserver et les archiver sont-ils également protégés ?</t>
  </si>
  <si>
    <t>Si los PIN/contraseñas están encriptados, ¿las claves de encriptación son almacenadas de forma segura y están protegidas contra desastres, y los equipos utilizados para generar, almacenar y archivar claves están protegidos?</t>
  </si>
  <si>
    <t>5.2.1.5</t>
  </si>
  <si>
    <t>5.2.1.5.1</t>
  </si>
  <si>
    <t>Has a data transfer policy or process been implemented that defines how offline and ad-hoc transfers of mobile money data to/from third parties should be done, including the detailed security measures to ensure the confidentiality and integrity of the data?</t>
  </si>
  <si>
    <t>Existe-t-il une politique ou un processus de transfert de données qui définit les façons d’effectuer des transferts par réseaux ad hoc et hors-ligne de données concernant l'argent mobile vers/en provenance de tiers, y compris les mesures de sécurité détaillées qui garantissent la confidentialité et l’intégrité des données ?</t>
  </si>
  <si>
    <t>¿Se implementó una política o proceso de transferencia de datos que defina cómo se deben realizar las transferencias de datos del dinero móvil ad-hoc y fuera de línea hacia/desde terceros, incluyendo las medidas de seguridad detalladas para garantizar la confidencialidad e integridad de los datos?</t>
  </si>
  <si>
    <t>5.2.1.6</t>
  </si>
  <si>
    <t>5.2.1.6.1</t>
  </si>
  <si>
    <t>Is external connectivity of the mobile money system protected with firewalls to only allow authorized traffic and protect access to customer data, with external-facing components located in a DMZ?</t>
  </si>
  <si>
    <t>la connectivité externe du système de l’argent mobile est-elle protégée au moyen de firewalls qui ne laissent passer que le trafic autorisé et protègent l’accès aux données concernant les clients, avec des composants externes situés dans une DMZ  ?</t>
  </si>
  <si>
    <t>¿La conectividad externa del sistema del dinero móvil está protegida con firewalls para permitir solo el tráfico autorizado y proteger el acceso a los datos de los clientes, con componentes externos ubicados en una DMZ?</t>
  </si>
  <si>
    <t>5.2.1.6.3</t>
  </si>
  <si>
    <t>Is there a formal process for approval of all network connections and changes to firewall and router configurations?</t>
  </si>
  <si>
    <t>existe-t-il un processus formel d’autorisation de toutes les connexions de réseau et modifications de configuration des firewalls et routeurs ?</t>
  </si>
  <si>
    <t>¿Existe un proceso formal para la aprobación de todas las conexiones de red y cambios a las configuraciones de firewalls y routers?</t>
  </si>
  <si>
    <t>5.2.1.6.4</t>
  </si>
  <si>
    <t>Is there a network diagram identifying connections within the mobile money network environment and to external networks?</t>
  </si>
  <si>
    <t>existe-t-il un diagramme de réseau recensant les connexions dans l’environnement de réseau du service d’argent mobile et les réseaux externes ?</t>
  </si>
  <si>
    <t>¿Existe un diagrama de red que identifique las conexiones dentro del entorno de red del dinero móvil y a redes externas?</t>
  </si>
  <si>
    <t>5.2.2: Providers shall ensure that systems and applications are designed and developed securely and are thoroughly tested</t>
  </si>
  <si>
    <t>5.2.2: Les prestataires doivent s’assurer que les systèmes et les applications soient conçus et développés de façon sécurisée et fassent l’objet de tests rigoureux.</t>
  </si>
  <si>
    <r>
      <rPr>
        <sz val="10"/>
        <color rgb="FF000000"/>
        <rFont val="Calibri"/>
        <family val="2"/>
      </rPr>
      <t>5.2.2: Los proveedores deben garantizar que los sistemas y las aplicaciones estén diseñadas y desarrolladas de forma segura y sean probadas minuciosamente</t>
    </r>
  </si>
  <si>
    <t>5.2.2.3</t>
  </si>
  <si>
    <t>5.2.2.3.1</t>
  </si>
  <si>
    <t>Has a qualified and trusted third party been employed to validate and test the provider's mobile money app(s) to certify that they are secure and conform to suitable security standards?</t>
  </si>
  <si>
    <t>Un tiers extérieur sérieux et qualifié a-t-il testé et validé les applications d’argent mobile du prestataire et obtenu la garantie qu’elles sont sécurisées et conformes aux normes de sécurité appropriées ?</t>
  </si>
  <si>
    <t>¿Se empleó un tercero calificado y confiable para validar y probar la(s) app(s) del dinero móvil del proveedor a fin de certificar que sean seguras y cumplan con los estándares de seguridad correspondientes?</t>
  </si>
  <si>
    <t>5.2.2.4</t>
  </si>
  <si>
    <t>5.2.2.4.1</t>
  </si>
  <si>
    <t>Is security testing done on all major software changes to the mobile money system prior to release into production?</t>
  </si>
  <si>
    <t>Les tests de sécurité ont-ils été réalisés sur tous les changements logiciel majeurs apportés au système d'argent mobile avant la mise en production ?</t>
  </si>
  <si>
    <t>¿Se realizan pruebas de seguridad sobre todos los cambios importantes al software del sistema del dinero móvil antes de su puesta en producción?</t>
  </si>
  <si>
    <t>5.2.2.4.2</t>
  </si>
  <si>
    <t>Are all security issues risk-assessed and higher-risk bugs fixed before software is released to production?</t>
  </si>
  <si>
    <t>Tous les problèmes de sécurités ont-ils fait l’objet d’une évaluation des risques, et les problèmes à plus haut risque ont-ils été corrigés avant la mise en production du logiciel ?</t>
  </si>
  <si>
    <t>¿Antes de la puesta en producción del software, se realiza una evaluación de riesgos de los problemas de seguridad y se corrigen las fallas de alto riesgo?</t>
  </si>
  <si>
    <t>5.2.2.5</t>
  </si>
  <si>
    <t>5.2.2.5.1</t>
  </si>
  <si>
    <t>Are development and test accounts and test data removed from mobile money software before it is released to production?</t>
  </si>
  <si>
    <t>les comptes de développement et de test et les données de test sont-ils supprimés des logiciels de l’argent mobile avant leur mise en production ?</t>
  </si>
  <si>
    <t>¿Las cuentas de desarrollo y de pruebas y los datos de las pruebas son eliminados del software del dinero móvil antes de su puesta en producción?</t>
  </si>
  <si>
    <t>5.2.2.5.2</t>
  </si>
  <si>
    <t>Are all development code and compilers removed from software before it is released into the live mobile money system?</t>
  </si>
  <si>
    <t>les codes de développement et compilateurs sont-ils tous supprimés du logiciel avant la mise en production de celui-ci dans le système opérationnel de l’argent mobile ?</t>
  </si>
  <si>
    <t>¿Se eliminan del software todos los códigos de desarrollo o compiladores antes de la puesta en producción en el sistema del dinero móvil?</t>
  </si>
  <si>
    <t>5.2.2.5.3</t>
  </si>
  <si>
    <t>If actual customer data is used in development or test environments, is it anonymised ?</t>
  </si>
  <si>
    <t>les données de clients réels utilisées dans les environnements de développement ou de test sont-elles rendues anonymes au préalable ?</t>
  </si>
  <si>
    <t>¿Los datos de los clientes reales son anonimizados cuando se utilizan en los entornos de desarrollo o pruebas?</t>
  </si>
  <si>
    <t>5.2.2.6</t>
  </si>
  <si>
    <t>5.2.2.6.1</t>
  </si>
  <si>
    <t>Are critical security patches from vendors prioritized and installed within one month of release on mobile money infrastructure components (routers, gateways, etc.)?</t>
  </si>
  <si>
    <t>les correctifs de sécurité critiques en provenance de fournisseurs ont-ils priorité et sont-ils installés dans un délai d’un mois suivant leur mise à disposition sur les composants de l’infrastructure du service d’argent mobile (routeurs, passerelles, etc.) ?</t>
  </si>
  <si>
    <t>¿Los parches de seguridad críticos de los proveedores se priorizan e instalan dentro del mes de su lanzamiento en los componentes de infraestructura del dinero móvil (routers, gateways, etc.)?</t>
  </si>
  <si>
    <t>5.2.2.6.2</t>
  </si>
  <si>
    <t>Are critical security patches from vendors prioritized and installed within one month of release on mobile money application components (accounting system, middleware, etc.)?</t>
  </si>
  <si>
    <t>les correctifs de sécurité critiques en provenance de fournisseurs ont-ils priorité et sont-ils installés dans un délai d’un mois de leur mise à disposition sur les composants des applications d’argent mobile (système comptable, logiciel médiateurs, etc.) ?</t>
  </si>
  <si>
    <t>¿Los parches de seguridad críticos de los proveedores se priorizan e instalan dentro del mes de su lanzamiento en los componentes de las aplicaciones del dinero móvil (sistema contable, middleware, etc.)?</t>
  </si>
  <si>
    <t>5.3.1: Providers shall identify and assess security risks prior to offering mobile money services and shall continue to monitor such risks on an ongoing basis.</t>
  </si>
  <si>
    <t>5.3.1.1</t>
  </si>
  <si>
    <t>5.3.1.1.1</t>
  </si>
  <si>
    <t>Has an information security risk management process been documented?</t>
  </si>
  <si>
    <t>5.3.1: Les prestataires doivent identifier et évaluer les risques en matière de sécurité avant d’offrir des services d’argent mobile et doivent surveiller ces risques de façon continue.</t>
  </si>
  <si>
    <t>existe-t-il une procédure documentée de gestion des risques liés à la sécurité ?</t>
  </si>
  <si>
    <r>
      <rPr>
        <sz val="10"/>
        <color rgb="FF000000"/>
        <rFont val="Calibri"/>
        <family val="2"/>
      </rPr>
      <t>5.3.1: Los proveedores deben identificar y evaluar los riesgos a la seguridad antes de ofrecer los servicios del dinero móvil y deben continuar monitoreando estos riesgos de forma continua.</t>
    </r>
  </si>
  <si>
    <t>¿Se documentó un proceso de gestión de riesgos a la seguridad de la información?</t>
  </si>
  <si>
    <t>5.3.1.1.2</t>
  </si>
  <si>
    <t>Are security risks assessed at least annually, following a significant change to the mobile money system, and when new threats or vulnerabilities have been identified?</t>
  </si>
  <si>
    <t>les risques liés à la sécurité sont-ils évalués au moins une fois par an, après tout changement significatif dans le système de l’argent mobile, et lorsque de nouvelles menaces ou vulnérabilités sont identifiées ?</t>
  </si>
  <si>
    <t>¿Los riesgos a la seguridad son evaluados, al menos, una vez al año, después de un cambio significativo al sistema del dinero móvil, y cuando se identificaron nuevas amenazas o vulnerabilidades?</t>
  </si>
  <si>
    <t>5.3.1.2</t>
  </si>
  <si>
    <t>5.3.1.2.1</t>
  </si>
  <si>
    <t>Are processes in place to identify new security vulnerabilities using information from reputable outside sources?</t>
  </si>
  <si>
    <t>existe-t-il une procédure d’identification des nouvelles vulnérabilités en matière de sécurité au moyen de sources extérieures fiables ?</t>
  </si>
  <si>
    <t>¿Se implementaron procesos para identificar nuevas vulnerabilidades a la seguridad utilizando información de fuentes externas acreditadas?</t>
  </si>
  <si>
    <t>5.3.2: Providers shall properly identify and authenticate system users</t>
  </si>
  <si>
    <t>5.3.2.1</t>
  </si>
  <si>
    <t>5.3.2.1.1</t>
  </si>
  <si>
    <t>Is there a documented access control policy, standard or procedure that specifies how authentication of users will be managed, both for mobile money application users and system components?</t>
  </si>
  <si>
    <t>5.3.2: Les prestataires doivent correctement identifier et authentifier les utilisateurs du système du service d'argent mobile.</t>
  </si>
  <si>
    <t>existe-t-il une politique, une norme ou un procédure documentée de contrôle des accès pour spécifier le mode de gestion de l’authentification des utilisateurs, tant pour les utilisateurs de l’application smartphone que les composants du système de l'argent mobile ?</t>
  </si>
  <si>
    <r>
      <rPr>
        <sz val="10"/>
        <color rgb="FF000000"/>
        <rFont val="Calibri"/>
        <family val="2"/>
      </rPr>
      <t>5.3.2: Los proveedores deben identificar y autenticar correctamente a los usuarios del sistema</t>
    </r>
  </si>
  <si>
    <t>¿Existe una política, estándar o procedimiento de control de acceso documentado que especifique cómo se gestionará la autenticación de usuarios, para los usuarios de las aplicaciones del dinero móvil y los componentes del sistema?</t>
  </si>
  <si>
    <t>5.3.2.1.2</t>
  </si>
  <si>
    <t>Are all users that access the mobile money application and system components assigned a unique ID and have generic user IDs been disabled or removed?</t>
  </si>
  <si>
    <t>Tous les utilisateurs ayant accès à l’application smartphone et aux composants du système de l’argent mobile possèdent-ils un identifiant unique, et tous les identifiants d’utilisateur génériques ont-ils été désactivés ou supprimés ?</t>
  </si>
  <si>
    <t>¿Todos los usuarios con acceso a la aplicación y a los componentes del sistema del dinero móvil tienen un ID único asignado y se deshabilitaron y eliminaron los ID genéricos?</t>
  </si>
  <si>
    <t>5.3.2.2.1</t>
  </si>
  <si>
    <t>5.3.2.1.3</t>
  </si>
  <si>
    <t>Is the addition, deletion, and modification of user accounts and credentials properly controlled?</t>
  </si>
  <si>
    <t>est-ce que l’ajout, la suppression et la modification des comptes et identifiants des utilisateurs sont correctement contrôlés ?</t>
  </si>
  <si>
    <t>¿Se controla correctamente la incorporación, eliminación y modificación de las cuentas de usuarios?</t>
  </si>
  <si>
    <t>5.3.2.2.2</t>
  </si>
  <si>
    <t>5.3.2.1.4</t>
  </si>
  <si>
    <t>Is user access promptly revoked for any terminated users?</t>
  </si>
  <si>
    <t>est-ce que le droit d’accès au système de est immédiatement annulé pour tout utilisateur quittant son emploi ?</t>
  </si>
  <si>
    <t>¿Se revoca inmediatamente el acceso de usuario a todos los usuarios cerrados?</t>
  </si>
  <si>
    <t>5.3.2.2.3</t>
  </si>
  <si>
    <t>5.3.2.1.5</t>
  </si>
  <si>
    <t>Are steps taken to ensure that IDs are not shared by multiple users?</t>
  </si>
  <si>
    <t>existe-t-il des mesures pour empêcher l'utilisation des identifiants par plusieurs utilisateurs ?</t>
  </si>
  <si>
    <t>¿Se toman medidas para garantizar que los ID no sean compartidos por múltiples usuarios?</t>
  </si>
  <si>
    <t>5.3.2.2.4</t>
  </si>
  <si>
    <t>5.3.2.2</t>
  </si>
  <si>
    <t>Are both handset and PIN required for all account-debiting customer transactions?</t>
  </si>
  <si>
    <t>Un téléphone et un code confidentiel sont-ils demandés pour toutes les transactions client entraînant un débit du compte ?</t>
  </si>
  <si>
    <t>¿Se requiere el dispositivo y el PIN para todas las transacciones de débito de la cuenta del cliente?</t>
  </si>
  <si>
    <t>5.3.2.3.1</t>
  </si>
  <si>
    <t>Do all online purchase, ATM and PoS transactions (both merchant and cash-out if applicable) include a customer confirmation step which involves use of both their handset and PIN?</t>
  </si>
  <si>
    <t>L’ensemble des transactions sur internet, sur GAB et en point de vente (transactions de commerçants et retraits d’espèces, le cas échéant) incluent-elles une étape visant à obtenir la confirmation du client et nécessitant de ce dernier qu’il utilise pour cela son appareil et son code confidentiel ?</t>
  </si>
  <si>
    <t xml:space="preserve">¿Todas las transacciones de compras en línea, por cajeros automáticos y PoS (de comercios y de retiro de efectivo, si corresponde) incluyen un paso de confirmación del cliente que involucre el uso de su dispositivo y su PIN? </t>
  </si>
  <si>
    <t>Do all mobile money application users (e.g. customer service staff and agents) have certificates installed on their computers (or another two-factor authentication mechanism)?</t>
  </si>
  <si>
    <t>Tous les utilisateurs de l’application d'argent mobile (par ex. le personnel du service client et les agents) possèdent-ils un certificat installé sur leur ordinateur (ou un autre mécanisme d'authentification à deux facteurs) ?</t>
  </si>
  <si>
    <t>¿Todos los usuarios de la aplicación móvil (por ej., personal y agentes de atención al cliente) tienen certificados instalados en sus computadoras (u otro mecanismo de autenticación de dos factores)?</t>
  </si>
  <si>
    <t>5.3.2.3.2</t>
  </si>
  <si>
    <t>Is two-factor authentication required for any remote access by staff or third parties to mobile money system components (e.g. a certificate on their computer or an access card that generates a pass code)?</t>
  </si>
  <si>
    <t>L'authentification à deux facteurs est-elle exigée pour tout accès à distance par le personnel ou les tiers aux composants du système de l’argent mobile (par ex. un certificat sur l’ordinateur ou une carte d'accès permettant de générer un mot de passe) ?</t>
  </si>
  <si>
    <t>¿Se requiere la autenticación de dos factores para cualquier acceso remoto por parte del personal o de terceros a los componentes del sistema del dinero móvil (por ej., un certificado en su computadora o una tarjeta de acceso que genere un código de acceso)?</t>
  </si>
  <si>
    <t>5.3.2.3</t>
  </si>
  <si>
    <t>Are procedures implemented to verify the identity of a customer/agent prior to providing replacement security credentials (e.g. PIN/password)?</t>
  </si>
  <si>
    <t>des procédures sont-elles en place pour vérifier l’identité des clients ou agents avant l’émission ou le remplacement d’identifiants de sécurité (ex. code confidentiel ou mot de passe) ?</t>
  </si>
  <si>
    <t xml:space="preserve">¿Se implementan procedimientos para verificar la identidad de un cliente/agente antes de otorgar credenciales de seguridad de reemplazo (por ej., PIN/contraseña)? </t>
  </si>
  <si>
    <t>If customers and agents are sent temporary PINs / passwords are they required to change them prior to using the mobile money service?</t>
  </si>
  <si>
    <t>Les clients et les agents doivent-ils modifier les codes confidentiels / mots de passe temporaires qui leur sont envoyés avant de pouvoir utiliser le service de l’argent mobile ?</t>
  </si>
  <si>
    <t>Si se envían PIN / contraseñas temporales a los clientes y agentes, ¿deben cambiarlas antes de usar el servicio del dinero móvil?</t>
  </si>
  <si>
    <t>5.3.3: Providers shall limit access to customer data on a “need to know” basis</t>
  </si>
  <si>
    <t>5.3.3.1</t>
  </si>
  <si>
    <t>5.3.3.1.1</t>
  </si>
  <si>
    <t>Are role-based permissions employed to restrict users to access only the data and perform only the functions that they are supposed to?</t>
  </si>
  <si>
    <t>5.3.3: Les prestataires doivent limiter l’accès aux données clients aux personnes qui en ont besoin.</t>
  </si>
  <si>
    <t>Des permissions liées au poste occupé sont-elles en place, permettant aux utilisateurs d'accéder aux données et de réaliser les fonctions pertinentes pour leur poste uniquement ?</t>
  </si>
  <si>
    <r>
      <rPr>
        <sz val="10"/>
        <color rgb="FF000000"/>
        <rFont val="Calibri"/>
        <family val="2"/>
      </rPr>
      <t>5.3.3: Los proveedores deben limitar el acceso a los datos de los clientes según sea necesario</t>
    </r>
  </si>
  <si>
    <t>¿Se emplean permisos basados en roles para restringir el acceso de los usuarios solo a los datos y a realizar solo las funciones que se supone deben realizar?</t>
  </si>
  <si>
    <t>5.3.3.1.2</t>
  </si>
  <si>
    <t>Is maker-checker enforced for all financially-sensitive actions (e.g. moving money between accounts)?</t>
  </si>
  <si>
    <t>la séparation des fonctions (exécution/validation) s'applique-t-elle à toutes les actions financièrement sensibles (ex. mouvements d'argent entre comptes) ?</t>
  </si>
  <si>
    <t>¿Se exige un ejecutor-verificador para todas las acciones financieramente sensibles (por ej., transferencias de dinero entre cuentas)?</t>
  </si>
  <si>
    <t>5.3.3.1.3</t>
  </si>
  <si>
    <t>Is maker-checker enforced for operator-creation functions, so that normal operators cannot create more operator accounts (which could potentially be used to steal funds)?</t>
  </si>
  <si>
    <t>la séparation des fonctions (exécution/validation) s'applique-t-elle à toutes les fonctions de création d'opérateurs, de façon à ce que les opérateurs ordinaires ne puissent pas créer d’autres comptes d’opérateur (qui pourraient potentiellement être utilisés afin de voler des fonds) ?</t>
  </si>
  <si>
    <t>¿Se exigen los roles de ejecutor-verificador para las funciones de creación de operadores de modo que los operadores estándar no puedan crear más cuentas de operadores (que se podrían utilizar para el potencial robo de fondos)?</t>
  </si>
  <si>
    <t>5.3.3.2</t>
  </si>
  <si>
    <t>5.3.3.2.1</t>
  </si>
  <si>
    <t>Is access to back-end mobile money system components/ databases/log files restricted to only those individuals whose job requires such access, restricting access to the least privilege and only those components necessary to perform job responsibilities?</t>
  </si>
  <si>
    <t>l’accès aux composants/bases de données/fichiers journaux du système de back-end de l'argent mobile est-il limité aux personnes qui en ont besoin pour leur travail, dans le respect du principe des « droits minimaux » et dans la limite des composants nécessaires à l'exécution de leurs tâches ?</t>
  </si>
  <si>
    <t>¿El acceso a los componentes/bases de datos/archivos de registro del sistema back-end del dinero móvil está restringido solo a las personas cuyo trabajo requiere dicho acceso, restringiendo el acceso con el menor privilegio y solo a los componentes necesarios para cumplir con las responsabilidades del trabajo?</t>
  </si>
  <si>
    <t>5.3.3.2.2</t>
  </si>
  <si>
    <t>Is documented approval by authorized parties required for all new and changed account privileges?</t>
  </si>
  <si>
    <t>une autorisation documentée par une personne habilitée est-elle requise pour tout ajout ou modification des droits d’accès aux comptes ?</t>
  </si>
  <si>
    <t>¿Se requiere la aprobación documentada de las partes autorizadas para todos los privilegios de cuentas nuevos y modificados?</t>
  </si>
  <si>
    <t>5.3.3.2.3</t>
  </si>
  <si>
    <t>Is direct access to databases carefully controlled and only given to database administrators?</t>
  </si>
  <si>
    <t>l’accès direct aux bases de données est-il soigneusement contrôlé et accordé uniquement aux administrateurs des bases de données ?</t>
  </si>
  <si>
    <t>¿El acceso directo a las bases de datos es controlado cuidadosamente y otorgado solo a los administradores de las bases de datos?</t>
  </si>
  <si>
    <t>5.3.3.2.5</t>
  </si>
  <si>
    <t>Is a user account and role/ permissions report run at least every three months to highlight those accounts with inappropriate permissions?</t>
  </si>
  <si>
    <t>un rapport des comptes d’utilisateurs reprenant leurs rôles et leurs permissions est-il tiré au minimum tous les trois mois pour faire ressortir les autorisations de compte n’ayant pas lieu d’être ?</t>
  </si>
  <si>
    <t>¿Se ejecuta un informe de cuentas de usuarios y de permisos/roles, al menos, una vez cada tres meses para resaltar las cuentas con permisos inadecuados?</t>
  </si>
  <si>
    <t>5.3.4: Providers shall limit physical access to systems</t>
  </si>
  <si>
    <t>5.3.4.1</t>
  </si>
  <si>
    <t>5.3.4.1.1</t>
  </si>
  <si>
    <t>Is access to mobile money system data centres restricted to authorized personnel, and only when required for the individual’s job function?</t>
  </si>
  <si>
    <t>5.3.4: Les prestataires doivent restreindre l’accès physique aux systèmes.</t>
  </si>
  <si>
    <t>l’accès physique aux centres de données du système de l'argent mobile est-il réservé au personnel autorisé, uniquement lorsque les fonctions des personnes concernées l'exigent?</t>
  </si>
  <si>
    <r>
      <rPr>
        <sz val="10"/>
        <color rgb="FF000000"/>
        <rFont val="Calibri"/>
        <family val="2"/>
      </rPr>
      <t>5.3.4: Los proveedores deben limitar el acceso físico a los sistemas</t>
    </r>
  </si>
  <si>
    <t>¿El acceso a los centros de datos del sistema del dinero móvil está restringido al personal autorizado, solo cuando lo requiera la función del trabajo individual?</t>
  </si>
  <si>
    <t>5.3.4.2.1</t>
  </si>
  <si>
    <t>5.3.4.1.2</t>
  </si>
  <si>
    <t>Are physical access rights revoked promptly upon termination of an employee, and all physical access mechanisms (such as keys and access cards) returned or disabled?</t>
  </si>
  <si>
    <t>les droits d’accès physique sont-ils révoqués dès que le titulaire quitte son emploi et tous les dispositifs d’accès physique (tels que clés ou cartes d’accès) sont-ils récupérés ou désactivés ?</t>
  </si>
  <si>
    <t>¿Se revocan los derechos de acceso físico inmediatamente al momento de la terminación de la relación laboral y se devuelven o deshabilitan todos los mecanismos de acceso físico (tales como llaves y tarjetas de acceso)?</t>
  </si>
  <si>
    <t>5.3.4.2.2</t>
  </si>
  <si>
    <t>5.3.4.2</t>
  </si>
  <si>
    <t>Are there physical security controls for each computer room, data centre, and other physical areas with mobile money system components?</t>
  </si>
  <si>
    <t>existe-t-il des mesures de contrôle de sécurité physique pour l'ensemble des salles informatiques, centres de données et autres locaux abritant des composants du système de l'argent mobile ?</t>
  </si>
  <si>
    <t>¿Existen controles de seguridad para cada sala de computadoras, centro de datos y otras áreas físicas con componentes del sistema del dinero móvil?</t>
  </si>
  <si>
    <t>5.3.4.3.1</t>
  </si>
  <si>
    <t>Are logs maintained of people entering the mobile money data centre and kept for at least three months?</t>
  </si>
  <si>
    <t>existe-t-il un registre des personnes entrant dans le centre de données de l'argent mobile et ce registre est-il conservé pendant au moins trois mois ?</t>
  </si>
  <si>
    <t>¿Se mantienen registros de las personas que ingresan al centro de datos del dinero móvil y se conservan por, al menos, tres meses?</t>
  </si>
  <si>
    <t>5.3.4.2.3</t>
  </si>
  <si>
    <t>Have controls been implemented in the mobile money data centre to restrict access to network points and telecommunication lines?</t>
  </si>
  <si>
    <t>des mesures de contrôle sont-elles en place au sein du centre de données de l'argent mobile pour empêcher l'accès aux points de réseau et aux lignes de télécommunication ?</t>
  </si>
  <si>
    <t>¿Se implementaron controles en el centro de datos del dinero móvil para restringir el acceso a los puntos de red y líneas de telecomunicaciones?</t>
  </si>
  <si>
    <t>5.3.4.3</t>
  </si>
  <si>
    <t>Are there procedures defined for identifying and authorizing datacentre visitors / external persons and ensuring that they can be distinguished from onsite personnel?</t>
  </si>
  <si>
    <t>existe-t-il des procédures définies d’identification et d’autorisation des visiteurs des centres de données permettant de les distinguer du personnel du site ?</t>
  </si>
  <si>
    <t>¿Se definieron procedimientos para identificar y autorizar visitantes /personas externas a los centros de datos y garantizar que puedan ser distinguidos del personal del lugar?</t>
  </si>
  <si>
    <t>5.3.5: Providers shall ensure correct and secure operations of information processing</t>
  </si>
  <si>
    <t>5.3.5.1</t>
  </si>
  <si>
    <t>Is up-to-date malware detection and anti-virus prevention software run regularly on Windows components of the mobile money system?</t>
  </si>
  <si>
    <t>5.3.5: Les prestataires doivent s’assurer du fonctionnement correct et sécurisé du traitement des informations.</t>
  </si>
  <si>
    <t>des programmes de détection des logiciels malveillants et de prévention anti-virus sont-ils maintenus à jour sur tous les composants Windows du système de l’argent mobile ?</t>
  </si>
  <si>
    <r>
      <rPr>
        <sz val="10"/>
        <color rgb="FF000000"/>
        <rFont val="Calibri"/>
        <family val="2"/>
      </rPr>
      <t>5.3.5: Los proveedores deben garantizar operaciones de procesamiento de la información correctas y seguras</t>
    </r>
  </si>
  <si>
    <t>¿Periódicamente se ejecuta un software actualizado de detección de software malicioso y prevención antivirus en todos los componentes Windows del sistema del dinero móvil?</t>
  </si>
  <si>
    <t>5.3.5.1.2</t>
  </si>
  <si>
    <t>Is up-to-date malware detection and anti-virus prevention software run regularly on Windows computers that staff use to access to the mobile money system?</t>
  </si>
  <si>
    <t>des programmes de détection des logiciels malveillants et de prévention anti-virus sont-ils maintenus à jour sur tous les ordinateurs Windows utilisés par le personne pour accéder au système de l'argent mobile ?</t>
  </si>
  <si>
    <t>¿Periódicamente se ejecuta un software actualizado de detección de software malicioso y prevención antivirus en las computadoras Windows utilizadas por el personal para acceder al sistema del dinero móvil?</t>
  </si>
  <si>
    <t>5.3.6: Providers shall develop processes to ensure that all transactions and user activities are logged with appropriate audit trails.</t>
  </si>
  <si>
    <t>5.3.6.1</t>
  </si>
  <si>
    <t>5.3.6.1.1</t>
  </si>
  <si>
    <t>Has logging been set up on all mobile money system components to track all important events?</t>
  </si>
  <si>
    <t>5.3.6: Les prestataires doivent mettre en place des processus garantissant l’enregistrement de toutes les opérations et actions des utilisateurs avec des pistes d’audit appropriées.</t>
  </si>
  <si>
    <t>existe-t-il des journaux d'événements (logging/journalisation) dans tous les composants du système de l’argent mobile pour garder trace de tous les évènements importants ?</t>
  </si>
  <si>
    <r>
      <rPr>
        <sz val="10"/>
        <color rgb="FF000000"/>
        <rFont val="Calibri"/>
        <family val="2"/>
      </rPr>
      <t>5.3.6: Los proveedores deben desarrollar procesos para garantizar que todas las transacciones y las actividades de los usuarios sean registradas con las pistas de auditoría correspondientes.</t>
    </r>
  </si>
  <si>
    <t>¿Se configuró un registro de todos los componentes del sistema del dinero móvil para rastrear todos los eventos importantes?</t>
  </si>
  <si>
    <t>5.3.6.1.2</t>
  </si>
  <si>
    <t>Does mobile money system-level logging include all actions by administrators, all logical access attempts, creation/ modification/ deletion of system objects and configuration, access to logs, access to customer data, and key system events?</t>
  </si>
  <si>
    <t>les journaux d’événements du système de l’argent mobile enregistrent-ils toutes les actions des administrateurs, toutes les tentatives d’accès logique, toutes les créations, modifications et suppressions d’objets et de configurations système, les accès aux journaux d'évènements, aux données concernant les clients et les événements clés dans le système ?</t>
  </si>
  <si>
    <t>¿El registro a nivel del sistema del dinero móvil incluye todas las acciones realizadas por los administradores, todos los intentos de acceso lógico, la creación / modificación / eliminación de objetos y configuraciones del sistema, el acceso a registros, el acceso a los datos de los clientes y los eventos clave del sistema?</t>
  </si>
  <si>
    <t>5.3.6.1.3</t>
  </si>
  <si>
    <t>For each event in the mobile money system-level log is the following logged (as relevant): user ID, date &amp; time, device identity/ location/ network address, type of event, success or failure of the event, and origination of event?</t>
  </si>
  <si>
    <t>pour chaque événement, le journal du système de l’argent mobile enregistre-t-il (le cas échéant) l’identifiant de l’utilisateur, la date et l’heure, l’identification/lieu/adresse réseau de l’appareil utilisé, le type d’événement, sa réussite ou son échec et son origine ?</t>
  </si>
  <si>
    <t>¿Se registra lo siguiente para cada evento en el registro a nivel del sistema del dinero móvil (según corresponda): ID de usuario, fecha y hora, identidad del dispositivo / ubicación / dirección de red, tipo de evento, éxito o fracaso del evento y origen del evento?</t>
  </si>
  <si>
    <t>5.3.6.2</t>
  </si>
  <si>
    <t>5.3.6.2.1</t>
  </si>
  <si>
    <t>Does the mobile money audit trail include all transactions initiated by any party (including failed transactions and automated transactions)?</t>
  </si>
  <si>
    <t>des pistes d’audit complètes sont-elles mises en œuvre dans le système de l’argent mobile pour pouvoir reconstituer toutes les opérations et événements clés de l’application d’argent mobile ?</t>
  </si>
  <si>
    <t>¿La pista de auditoría del dinero móvil incluye todas las transacciones iniciadas por cualquier parte (inclusive las transacciones fallidas y las transacciones automáticas)?</t>
  </si>
  <si>
    <t>5.3.6.2.2</t>
  </si>
  <si>
    <t>Does the mobile money audit trail include all actions on the mobile money system (logical access attempts, creation/ deletion/ modification of operator accounts, access to audit trails, access to customer data, and key system activities/ events)?</t>
  </si>
  <si>
    <t>la piste d’audit de l’argent mobile contient-elle toutes les transactions, tous les autres mouvements d’argent, toutes les tentatives d’accès logique, toutes les créations, suppressions ou modifications de comptes d’opérateurs, les accès aux pistes d’audit, les accès aux données concernant les clients et les activités/événements clés du système ?</t>
  </si>
  <si>
    <t>¿La pista de auditoría del dinero móvil incluye todas las acciones en el sistema del dinero móvil (intentos de acceso lógico, creación/ eliminación/ modificación de las cuentas de los operadores, acceso a las pistas de auditoría, accesos a los datos de los clientes y actividades / eventos clave del sistema)?</t>
  </si>
  <si>
    <t>5.3.6.2.3</t>
  </si>
  <si>
    <t>For each event in the mobile money audit trail, is the following logged (as relevant): credit and debit party, transaction ID, date &amp; time, initiator ID (i.e. operator/ customer/ agent/ system ID), type of event, and success or failure of the event?</t>
  </si>
  <si>
    <t>pour chaque événement, la piste d’audit de l’argent mobile enregistre-t-elle (le cas échéant) les parties débitées et créditées, la référence de la transaction, la date et l’heure, l’identifiant de la partie initiatrice (opérateur/client/agent/système), le type d’événement, sa réussite ou son échec ?</t>
  </si>
  <si>
    <t>¿Para cada evento en la pista de auditoría del dinero móvil se registra lo siguiente (según corresponda): parte beneficiaria y parte que paga, ID de la transacción, fecha y hora, ID del iniciador (es decir, ID del operador / cliente/ agente/ sistema), tipo de evento y éxito o fracaso del evento?</t>
  </si>
  <si>
    <t>5.3.6.3</t>
  </si>
  <si>
    <t>5.3.6.3.1</t>
  </si>
  <si>
    <t>Are system logs and application audit trails protected to restrict access, to prevent alterations to the message types that are recorded, and to prevent edits or deletions to the log files themselves?</t>
  </si>
  <si>
    <t>Les journaux du système et les pistes d’audit de l’application sont-ils protégés pour empêcher tout accès non autorisé, toute altération des messages type enregistrés ainsi que la modification ou la suppression des fichiers journaux proprement dits ?</t>
  </si>
  <si>
    <t xml:space="preserve">¿Los registros del sistema y las pistas de auditoría de la aplicación están protegidos para restringir el acceso, para prevenir alteraciones de los tipos de mensajes registrados y para prevenir ediciones o eliminación de los archivos de registro? </t>
  </si>
  <si>
    <t>5.3.6.3.2</t>
  </si>
  <si>
    <t>Are there controls in place that protect against exceeding the storage capacity of the log file media?</t>
  </si>
  <si>
    <t>existe-t-il des mesures de contrôle pour éviter le dépassement des capacités de stockage des supports de journalisation ?</t>
  </si>
  <si>
    <t>¿Se implementaron controles de protección para evitar exceder la capacidad de almacenamiento de los medios de almacenamiento de archivos de registro?</t>
  </si>
  <si>
    <t>5.3.7: Providers shall regularly test security systems and processes.</t>
  </si>
  <si>
    <t>5.3.7.1</t>
  </si>
  <si>
    <t>5.3.7.1.1</t>
  </si>
  <si>
    <t>Are vulnerability scans of the mobile money system performed at least every six months and after any significant change to the mobile money system?</t>
  </si>
  <si>
    <t>5.3.7: Les prestataires doivent effectuer des tests périodiques de leurs systèmes et de leurs procédures de sécurité.</t>
  </si>
  <si>
    <t>des analyses de vulnérabilité du système de l’argent mobile sont-elles effectuées au moins tous les six mois et après tout changement significatif dans le système de l’argent mobile ?</t>
  </si>
  <si>
    <r>
      <rPr>
        <sz val="10"/>
        <color rgb="FF000000"/>
        <rFont val="Calibri"/>
        <family val="2"/>
      </rPr>
      <t>5.3.7: Los proveedores deben probar habitualmente los sistemas y procesos de seguridad.</t>
    </r>
  </si>
  <si>
    <t xml:space="preserve">¿Se realizan análisis de vulnerabilidades del sistema del dinero móvil, al menos, una vez cada seis meses y después de cualquier cambio significativo al sistema del dinero móvil?  </t>
  </si>
  <si>
    <t>5.3.7.1.2</t>
  </si>
  <si>
    <t>Are remedial actions prioritized and dealt with according to criticality?</t>
  </si>
  <si>
    <t>les mesures correctives sont-elles classées et effectuées par ordre de priorité en fonction de leur degré d’urgence ?</t>
  </si>
  <si>
    <t>¿Se priorizan y tratan las medidas correctivas según la criticidad?</t>
  </si>
  <si>
    <t>5.3.7.2</t>
  </si>
  <si>
    <t>5.3.7.2.1</t>
  </si>
  <si>
    <t>Is penetration testing of the mobile money system performed annually and after any significant changes, using all external interfaces?</t>
  </si>
  <si>
    <t>des tests d’intrusion sont-ils effectués au moins une fois par an et après tout changement significatif dans le système de l’argent mobile, y compris sur l’ensemble des interfaces externes ?</t>
  </si>
  <si>
    <t>¿Las pruebas de penetración del sistema del dinero móvil se realizan una vez al año y después de cualquier cambio significativo, usando todas las interfaces externas?</t>
  </si>
  <si>
    <t>5.3.7.2.3</t>
  </si>
  <si>
    <t>5.3.7.2.2</t>
  </si>
  <si>
    <t>Are remedial actions prioritized according to criticality and actions tracked and followed up to ensure completion?</t>
  </si>
  <si>
    <t>les mesures correctives sont-elles classées par ordre de priorité en fonction de leur degré d’urgence et les actions suivies et surveillées pour garantir leur réalisation ?</t>
  </si>
  <si>
    <t>¿Las medidas correctivas se priorizan según la criticidad y se rastrean y se realiza un seguimiento de las acciones para garantizar que sean completadas?</t>
  </si>
  <si>
    <t>Are penetration tests performed by qualified internal resource(s) or a qualified external third party, and is the independence of the tester assured?</t>
  </si>
  <si>
    <t>les tests d’intrusion sont-ils effectués par du personnel qualifié, que ce soit en interne ou par le biais d’un prestataire externe, et l’indépendance des personnes effectuant les tests est-elle garantie ?</t>
  </si>
  <si>
    <t>¿Las pruebas de penetración son realizadas por recurso(s) interno(s) calificado(s) o por un tercero externo calificado, y se garantiza la independencia organizacional del evaluador?</t>
  </si>
  <si>
    <t>5.3.8: Providers shall ensure continuity of information security.</t>
  </si>
  <si>
    <t>5.3.8.1</t>
  </si>
  <si>
    <t>5.3.8.1.1</t>
  </si>
  <si>
    <t>Are the physical security controls at the disaster recovery site the same standard as those at the the primary datacentre?</t>
  </si>
  <si>
    <t>5.3.8: Les prestataires doivent assurer une sécurité continue des informations.</t>
  </si>
  <si>
    <t>Les normes régissant les contrôles de sécurité physique du site de reprise après sinistre sont-elles identiques à celles régissant les contrôles de sécurité physique du centre de données principal ?</t>
  </si>
  <si>
    <t>5.3.8: Los proveedores deben garantizar la continuidad de la seguridad de la información.</t>
  </si>
  <si>
    <t>¿El nivel de los controles de seguridad física en el sitio de recuperación ante desastres es el mismo que en el centro de datos primario?</t>
  </si>
  <si>
    <t>5.3.9: Providers shall develop a process to identify, address, and monitor security incidents and security-related complaints.</t>
  </si>
  <si>
    <t>5.3.9: Les prestataires doivent mettre en place un processus de détection, de traitement et de surveillance des incidents de sécurité et des réclamations liées à la sécurité.</t>
  </si>
  <si>
    <r>
      <rPr>
        <sz val="10"/>
        <color rgb="FF000000"/>
        <rFont val="Calibri"/>
        <family val="2"/>
      </rPr>
      <t>5.3.9: Los proveedores deben desarrollar un proceso para identificar, abordar y monitorear los incidentes de seguridad y los reclamos relacionados con la seguridad.</t>
    </r>
  </si>
  <si>
    <t>5.3.9.2</t>
  </si>
  <si>
    <t>5.3.9.2.1</t>
  </si>
  <si>
    <t>Is there a documented procedure for managing and responding to security incidents (including escalation when required) and fixing the root cause?</t>
  </si>
  <si>
    <t>existe-t-il une procédure documentée de réponse aux incidents de sécurité (avec remontée des incidents si nécessaire) qui permet d’en résoudre les causes sous-jacentes ?</t>
  </si>
  <si>
    <t>¿Existe un procedimiento documentado para gestionar y responder ante incidentes de seguridad (incluyendo escalarlo cuando sea requerido) y corregir la causa raíz?</t>
  </si>
  <si>
    <t>6.1.1: Providers shall ensure that customers are provided with clear, prominent, and timely information regarding fees and terms and conditions.</t>
  </si>
  <si>
    <t>6.1.1.1</t>
  </si>
  <si>
    <t>6.1.1.1.1</t>
  </si>
  <si>
    <t>Are customers informed of complete fee schedules before using the service, including transaction-based, non-transaction-based and exceptional fees (e.g. at agents, on leaflets, posters etc.)?</t>
  </si>
  <si>
    <t>6.1.1: Les prestataires doivent s’assurer que des informations claires, visibles et opportunes soient fournies aux clients concernant la tarification et les conditions générales du service.</t>
  </si>
  <si>
    <t>les barèmes tarifaires complets sont-ils mis à la disposition des clients préalablement à l'utilisation du service, y compris les frais liés aux transactions, les frais non liés aux transactions et les frais exceptionnels (par ex. chez les agents, sur des brochures, des affiches, etc.) ?</t>
  </si>
  <si>
    <r>
      <rPr>
        <sz val="10"/>
        <color rgb="FF000000"/>
        <rFont val="Calibri"/>
        <family val="2"/>
      </rPr>
      <t>6.1.1: Los proveedores deben garantizar que los clientes reciban información clara, importante y oportuna respecto de las tarifas y los términos y condiciones.</t>
    </r>
  </si>
  <si>
    <t xml:space="preserve">¿Se informan a los clientes todos los regímenes tarifarios  antes de comenzar a utilizar el, incluidas las tarifas basadas en transacciones, tarifas no basadas en transacciones y tarifas excepcionales (por ej., en los agentes, folletos, carteles, etc.)? </t>
  </si>
  <si>
    <t>6.1.1.1.2</t>
  </si>
  <si>
    <t>Are the T&amp;Cs provided to customers in an accessible manner (e.g. physical copy, or summary on posters) before using the service?</t>
  </si>
  <si>
    <t>Les conditions générales sont-elles transmises aux clients dans un format accessible (par ex. copie sur un support concret, ou vue d'ensemble sur des affiches) préalablement à l'utilisation du service ?</t>
  </si>
  <si>
    <t>¿Los clientes recibien los términos y condiciones de una forma accesible (por ej., copia física o resumen en carteles) antes de comenzar a utilizar el servicio?</t>
  </si>
  <si>
    <t>6.1.1.4.1</t>
  </si>
  <si>
    <t>6.1.1.4</t>
  </si>
  <si>
    <t>Are customers notified of any changes to the T&amp;Cs or fee schedules?</t>
  </si>
  <si>
    <t>les clients sont-ils directement avisés, avec un préavis approprié, de tout changement des CGU ou des tarifs avant que ces changements ne soient effectifs ?</t>
  </si>
  <si>
    <t>¿Se notifican a los clientes todos los cambios a los términos y condiciones o a los regímenes tarifarios?</t>
  </si>
  <si>
    <t>6.1.1.6.1</t>
  </si>
  <si>
    <t>6.1.1.6</t>
  </si>
  <si>
    <t>Are customers given advance notice of scheduled downtime?</t>
  </si>
  <si>
    <t>les clients sont-ils informés à l'avance des arrêts programmés du service ?</t>
  </si>
  <si>
    <t>¿Se notifica a los clientes con anterioridad a los tiempos de inactividad programados?</t>
  </si>
  <si>
    <t>6.1.1.7.1</t>
  </si>
  <si>
    <t>6.1.1.7.2</t>
  </si>
  <si>
    <t>CustServ</t>
  </si>
  <si>
    <t>6.1.1.7</t>
  </si>
  <si>
    <t>Do customer service personnel have access to information so that they can provide customers with accurate information on T&amp;Cs and the full set of fees?</t>
  </si>
  <si>
    <t>Les équipes du service client disposent-elles des informations nécessaires pour communiquer aux clients des informations précises sur les conditions générales et sur le barème tarifaire dans son intégralité ?</t>
  </si>
  <si>
    <t>¿El personal de atención al cliente tiene acceso a información para que pueda brindar a los clientes información precisa sobre los términos y condiciones y todos los regímenes tarifarios?</t>
  </si>
  <si>
    <t>When changes are made to to T&amp;Cs or fee schedules, are customer service personnel briefed to understand the impact of these changes before the changes are made?</t>
  </si>
  <si>
    <t>Lorsque des changements sont apportés aux conditions générales ou au barème tarifaire, les équipes du service client sont-elles correctement formées pour bien comprendre l’impact potentiel de ces changements avant qu’ils ne soient mis en oeuvre ?</t>
  </si>
  <si>
    <t>Cuando se realizan cambios a los términos y condiciones o a los regímenes tarifarios, ¿se informa al personal de atención al cliente para que comprenda el impacto de estos cambios antes de que sean realizados?</t>
  </si>
  <si>
    <t>6.1.1.8</t>
  </si>
  <si>
    <t>6.1.1.8.1</t>
  </si>
  <si>
    <t>Are the KYC requirements for opening an account and for different KYC tiers made clear to customers, and particularly at the point of registration?</t>
  </si>
  <si>
    <t>les exigences de vérification d'identité pour l'ouverture d'un compte et pour les différents niveaux de compte sont-elles clairement communiquées aux clients, notamment lors de leur enregistrement ?</t>
  </si>
  <si>
    <t>¿Se aclaran los requisitos de CSC para abrir una cuenta y para las diferentes capas de CSC a los clientes, y particularmente, en el punto de registro?</t>
  </si>
  <si>
    <t>6.2.1: Providers shall educate customers about how to use mobile money services safely and securely</t>
  </si>
  <si>
    <t>6.2.1.1</t>
  </si>
  <si>
    <t>6.2.1.1.1</t>
  </si>
  <si>
    <t>6.2.1.1.3</t>
  </si>
  <si>
    <t>Are customers advised not to share security credentials (PIN) with anyone, including customer care agents and mobile money agents?</t>
  </si>
  <si>
    <t>6.2.1 : Les prestataires doivent conseiller les clients sur la façon d’utiliser le service d’argent mobile en toute sécurité.</t>
  </si>
  <si>
    <t>est-il conseillé aux clients de ne pas communiquer leurs identifiants de sécurité (code confidentiel) à qui que ce soit, y compris le personnel du service client ou les agents de l’argent mobile ?</t>
  </si>
  <si>
    <r>
      <rPr>
        <sz val="10"/>
        <color theme="1"/>
        <rFont val="Calibri"/>
        <family val="2"/>
      </rPr>
      <t>6.2.1: Los proveedores deben educar a los clientes sobre cómo utilizar los servicios del dinero móvil de forma segura.</t>
    </r>
  </si>
  <si>
    <t>¿Se recomienda a los clientes que no compartan las credenciales de seguridad (PIN) con nadie, ni siquiera con los agentes de atención al cliente y agentes del dinero móvil?</t>
  </si>
  <si>
    <t>6.2.1.1.2</t>
  </si>
  <si>
    <t>6.2.1.1.4</t>
  </si>
  <si>
    <t>Are customers advised not to store security credentials (PIN) in a manner that would allow them to easily be read by another person (e.g. taped to phone, on home screen, etc.)?</t>
  </si>
  <si>
    <t>est-il conseillé aux clients de ne pas conserver leurs identifiants de sécurité (code confidentiel) à portée d’autres personnes (par ex. scotchés sur le téléphone, sur l’écran d’accueil, etc.) ?</t>
  </si>
  <si>
    <t>¿Se advierte a los clientes que no almacenen las credenciales de seguridad (PIN) de manera que puedan ser fácilmente leídas por otra persona (por ej., grabadas en el teléfono, en la pantalla principal, etc.?</t>
  </si>
  <si>
    <t>Are customers advised to change security credentials (PIN) if they may be compromised?</t>
  </si>
  <si>
    <t>est-il conseillé aux clients de changer leurs identifiants de sécurité (code confidentiel) si ceux-ci ont été possiblement compromis ?</t>
  </si>
  <si>
    <t>¿Se advierte a los clientes que cambien las credenciales de seguridad (PIN) si pudieran estar comprometidas?</t>
  </si>
  <si>
    <t>Have customers been informed of any liability that they may assume for losses resulting from their failure to protect their security credentials and/or safeguard access to their accounts.</t>
  </si>
  <si>
    <t>les clients sont-ils informés de leur responsabilité en cas de perte résultant d’un défaut, de leur part, de protection de leurs identifiants de sécurité et/ou de l’accès à leur compte ?</t>
  </si>
  <si>
    <t>¿Se informó a los clientes sobre toda responsabilidad en la que podrían incurrir por pérdidas resultantes de la falta de protección de sus credenciales de seguridad y/o falta de protección de acceso a sus cuentas?</t>
  </si>
  <si>
    <t>6.2.1.3</t>
  </si>
  <si>
    <t>6.2.1.3.1</t>
  </si>
  <si>
    <t>Have contact numbers for reporting (i) loss or theft of handset or SIM or (ii) suspicious or illegal activity relating to the service been provided to customers?</t>
  </si>
  <si>
    <t>des numéros d'appel sont-ils fournis aux clients pour déclarer (a) la perte ou le vol de leur téléphone portable ou de leur carte SIM ou (b) les activités suspectes ou illégales liées au service d’argent mobile ?</t>
  </si>
  <si>
    <r>
      <rPr>
        <sz val="10"/>
        <color theme="1"/>
        <rFont val="Calibri"/>
        <family val="2"/>
      </rPr>
      <t>¿Se proporcionaron a los clientes números de contacto para informar (i) la pérdida o robo de un dispositivo o SIM o (ii) una actividad sospechosa o ilegal relacionada con el servicio?</t>
    </r>
  </si>
  <si>
    <t>6.2.1.4</t>
  </si>
  <si>
    <t>6.2.1.4.1</t>
  </si>
  <si>
    <t>6.2.1.4.2</t>
  </si>
  <si>
    <t>Are customers informed of the impact of incorrectly entering security credentials (e.g. account access locked)?</t>
  </si>
  <si>
    <t>les clients sont-ils informés des conséquences d’une mauvaise saisie de leurs identifiants de sécurité (ex. blocage de l'accès au compte)?</t>
  </si>
  <si>
    <r>
      <rPr>
        <sz val="10"/>
        <color theme="1"/>
        <rFont val="Calibri"/>
        <family val="2"/>
      </rPr>
      <t>¿Se informa a los clientes el impacto de ingresar incorrectamente las credenciales de seguridad (por ej., acceso a la cuenta bloqueado)?</t>
    </r>
  </si>
  <si>
    <t>Are customer service staff trained in how to reset PINs securely when a customer's account has been locked?</t>
  </si>
  <si>
    <t xml:space="preserve">Les équipes du service client sont-elles formées à la réinitialisation sécurisées des codes confidentiels lorsqu’un compte client a été bloqué ?
</t>
  </si>
  <si>
    <r>
      <rPr>
        <sz val="10"/>
        <color theme="1"/>
        <rFont val="Calibri"/>
        <family val="2"/>
      </rPr>
      <t xml:space="preserve">¿El personal de atención al cliente recibe capacitación sobre cómo restablecer la cuenta de un cliente que ha sido bloqueada?
</t>
    </r>
  </si>
  <si>
    <t>6.2.1.5</t>
  </si>
  <si>
    <t>6.2.1.5.1</t>
  </si>
  <si>
    <t>For cash-in transactions, are customers advised to make sure that their transaction has completed successfully and that the balance on their mobile money account includes the full amount that they have deposited (less any authorised fees)?</t>
  </si>
  <si>
    <t>pour les opérations de dépôt d’espèces, est-il conseillé aux clients de vérifier que la transaction a bien été réalisée et que le solde de leur compte reflète le montant total du dépôt (moins les commissions applicables) ?</t>
  </si>
  <si>
    <r>
      <rPr>
        <sz val="10"/>
        <color rgb="FF000000"/>
        <rFont val="Calibri"/>
        <family val="2"/>
      </rPr>
      <t>Para las transacciones de ingreso de efectivo, ¿se recomienda a los clientes que se aseguren de que su transacción se ha completada con éxito y que el saldo en su cuenta del dinero móvil incluye el monto total que depositaron (menos las comisiones autorizadas)?</t>
    </r>
  </si>
  <si>
    <t>6.2.1.5.2</t>
  </si>
  <si>
    <t>For cash-out transactions, are customers advised to make sure that their transaction has completed successfully, that they have the correct amount of cash, and that the remaining balance in their account is correct?</t>
  </si>
  <si>
    <t>pour les opérations de retrait d’espèces, est-il conseillé aux clients de vérifier que la transaction a bien été enregistrée, et que le montant retiré et le solde du compte sont corrects ?</t>
  </si>
  <si>
    <r>
      <rPr>
        <sz val="10"/>
        <color rgb="FF000000"/>
        <rFont val="Calibri"/>
        <family val="2"/>
      </rPr>
      <t>Para las transacciones de retiro de efectivo, ¿se recomienda a los clientes que se aseguren de que su transacción se haya completado con éxito, de que tengan el monto de efectivo correcto y de que el saldo restante en su cuenta sea correcto?</t>
    </r>
  </si>
  <si>
    <t>7.1.1: Providers shall develop customer service policies and procedures</t>
  </si>
  <si>
    <t>7.1.1.1</t>
  </si>
  <si>
    <t>7.1.1.1.1</t>
  </si>
  <si>
    <t>Are all procedures for handling requests and complaints from mobile money customers documented?</t>
  </si>
  <si>
    <t>7.1.1: Les prestataires doivent mettre en place des politiques et procédures du service clientèle</t>
  </si>
  <si>
    <t>Existe-t-il une documentation pour toutes les procédures de traitement des requêtes et des réclamations des clients d'argent mobile ?</t>
  </si>
  <si>
    <t>7.1.1: Desarrollar políticas y procedimientos para la gestión de servicio del cliente</t>
  </si>
  <si>
    <r>
      <rPr>
        <sz val="10"/>
        <color rgb="FF000000"/>
        <rFont val="Calibri"/>
        <family val="2"/>
      </rPr>
      <t>¿Están documentados todos los procedimientos para manejar solicitudes y reclamos por parte de los clientes del dinero móvil?</t>
    </r>
  </si>
  <si>
    <t>7.1.1.3</t>
  </si>
  <si>
    <t>7.1.1.3.1</t>
  </si>
  <si>
    <t>Has the provider defined a complaints escalation process, which may be invoked if customers are not satisfied with the initial outcome of the complaints process?</t>
  </si>
  <si>
    <t>le prestataire a-t-il défini un processus de remontée des réclamations pouvant être utilisé par les clients non satisfaits du résultat initial de la procédure de traitement de leur réclamation ?</t>
  </si>
  <si>
    <r>
      <rPr>
        <sz val="10"/>
        <color rgb="FF000000"/>
        <rFont val="Calibri"/>
        <family val="2"/>
      </rPr>
      <t>¿El proveedor definió un proceso de escalamiento de reclamos, que se puede invocar si los clientes no están satisfechos con el resultado inicial del proceso de reclamos?</t>
    </r>
  </si>
  <si>
    <t>7.1.1.4.1</t>
  </si>
  <si>
    <t>7.1.1.4</t>
  </si>
  <si>
    <t>Is the provider always the single point for its customers to raise complaints when they send transactions to banks / other providers (domestic and international)?</t>
  </si>
  <si>
    <t>le prestataire est-il toujours l'interlocuteur unique de ses clients en cas de réclamation concernant des transactions vers des banques/ d'autres prestataires (nationales et internationales) ?</t>
  </si>
  <si>
    <t>¿El proveedor es siempre el único punto para que sus clientes presenten reclamos cuando envían transacciones hacia bancos / otros proveedores (nacionales e internacionales)?</t>
  </si>
  <si>
    <t>7.1.1.6.1</t>
  </si>
  <si>
    <t>7.1.1.6.2</t>
  </si>
  <si>
    <t>7.1.1.5</t>
  </si>
  <si>
    <t>7.1.1.5.1</t>
  </si>
  <si>
    <t>Are customer support staff trained to verify the identity of customers who make complaints using a secret word or other information that only the customer should know?</t>
  </si>
  <si>
    <t>le personnel du service client est-il formé à vérifier l’identité des clients qui soumettent des réclamations, au moyen par exemple d’un mot secret ou d'un autre renseignement que seul le client est censé connaître ?</t>
  </si>
  <si>
    <t>¿Se capacita al personal de soporte para que verifique la identidad de los clientes que presentan reclamos utilizando una palabra secreta u otra información que solo el cliente debe saber?</t>
  </si>
  <si>
    <t>7.1.1.6</t>
  </si>
  <si>
    <t>Are customer service staff trained to deal with a range of issues that customers may complain about?</t>
  </si>
  <si>
    <t>Le personnel chargé du traitement des réclamations des clients sont-il correctement formé pour faire face au large éventail de problèmes susceptibles de faire l’objet de réclamations ?</t>
  </si>
  <si>
    <t xml:space="preserve">¿Se capacita al personal de atención al cliente para que trate la amplia variedad de problemas por los que los clientes podrían presentar reclamos?
</t>
  </si>
  <si>
    <t>Does training for complaints management staff encompass the full lifecycle of complaint management, including initial contact with complainants, analysis of the complaint, resolution, logging the call and closure?</t>
  </si>
  <si>
    <t>la formation du personnel chargé du traitement des réclamations couvre-t-elle le cycle complet du traitement des réclamations (premier contact avec le client, étude de la réclamation, résolution et clôture du dossier) ?</t>
  </si>
  <si>
    <t>¿La capacitación del personal de gestión de reclamos abarca todo el ciclo de vida de la gestión de reclamos, incluyendo el contacto inicial con quienes hacen los reclamos, el análisis del reclamo, resolución, registro de la llamada y cierre?</t>
  </si>
  <si>
    <t>7.1.1.7</t>
  </si>
  <si>
    <t>Are detailed records of customer complaints maintained?</t>
  </si>
  <si>
    <t>des registres détaillés des réclamations soumises par les clients sont-ils conservés ?</t>
  </si>
  <si>
    <t>¿Se mantienen registros detallados de los reclamos de los clientes?</t>
  </si>
  <si>
    <t>7.1.2: Providers shall inform customers of customer service policies and procedures</t>
  </si>
  <si>
    <t>7.1.2.1</t>
  </si>
  <si>
    <t>7.1.2.1.1</t>
  </si>
  <si>
    <t>Are the methods for contacting customer care clearly advertised to customers - e.g. at agents and other points of service, or on posters?</t>
  </si>
  <si>
    <t>7.1.2: Informer les clients des politiques et procédures du service clientèle</t>
  </si>
  <si>
    <t>Les coordonnées du service client sont-elles mise en avant pour les clients - par ex. chez les agents et dans d'autres points de service, ou sur des affiches ?</t>
  </si>
  <si>
    <t>7.1.2: Informar a los clientes las políticas y procedimientos para la gestión de servicio del cliente</t>
  </si>
  <si>
    <t>¿Los métodos para que los clientes se contacten con atención al cliente están publicados con claridad - por ej., en los sitios de los agentes y otros puntos de atención, o en carteles?</t>
  </si>
  <si>
    <t>7.1.2.1.2</t>
  </si>
  <si>
    <t>Are customers informed of customer service channels / procedures upon account opening?</t>
  </si>
  <si>
    <t>Les clients sont-ils informés, au moment de l'ouverture du compte, des différents canaux/des différentes procédures utilisables pour contacter le service client ?</t>
  </si>
  <si>
    <t>¿Se informan a los clientes los canales de atención al cliente / procedimientos al momento de la apertura de la cuenta?</t>
  </si>
  <si>
    <t>7.1.2.1.3</t>
  </si>
  <si>
    <t>Is a description of the external recourse options included in the customer terms &amp; conditions or customer contract?</t>
  </si>
  <si>
    <t>la description des options de recours externe figure-t-elle dans les conditions générales clients ou le contrat client ?</t>
  </si>
  <si>
    <t>¿Se incluye una descripción de las opciones de recursos externos en los términos y condiciones para el cliente o el contrato del cliente?</t>
  </si>
  <si>
    <t>7.1.3: Providers shall develop specific policies for handling reversals</t>
  </si>
  <si>
    <t>7.1.3.1</t>
  </si>
  <si>
    <t>7.1.3.1.1</t>
  </si>
  <si>
    <t>Is there a policy for the management of transaction reversals, and is it kept updated as new transaction types are developed?</t>
  </si>
  <si>
    <t>7.1.3: Mettre en place des politiques spécifiques pour le traitement des annulations d’opération.</t>
  </si>
  <si>
    <t>Existe-il une politique pour la gestion des annulations de transactions, et est-elle mise à jour à mesure que de nouveaux types de transactions se développent ?</t>
  </si>
  <si>
    <t>7.1.3: Desarrollar políticas específicas para el manejo de reversiones.</t>
  </si>
  <si>
    <t>¿Existe una política para la gestión de reversiones de transacciones, que se mantiene actualizada a medida que se desarrollan nuevos tipos de transacciones?</t>
  </si>
  <si>
    <t>7.1.3.1.2</t>
  </si>
  <si>
    <t>Is there a list of all transaction types can be reversed, explaining conditions for the reversal to be completed (e.g. time limit for raising reversal; funds available to be reversed)?</t>
  </si>
  <si>
    <t xml:space="preserve">Existe-t-il une liste de l'ensemble des types de transactions pouvant faire l'objet d'une annulation, définissant les conditions devant être respectées afin de mener à bien l'annulation (par ex. délai maximal pour la demande d'annulation ; fonds disponibles pour l'annulation) ? </t>
  </si>
  <si>
    <t>¿Existe una lista de todos los tipos de transacciones que pueden ser revertidos, explicando las condiciones para completar la reversión (por ej., límite de tiempo para elevar la reversión; fondos disponibles para ser revertidos?</t>
  </si>
  <si>
    <t>7.1.3.4.1</t>
  </si>
  <si>
    <t>7.1.3.1.3</t>
  </si>
  <si>
    <t>Has it been determined whether fees/ commissions/ taxes will be reversed as part of each reversible transaction?</t>
  </si>
  <si>
    <t>pour chaque type d'opération annulable, est-il précisé si les frais / commissions / taxes sont également annulables ?</t>
  </si>
  <si>
    <t>¿Se determinó si las tarifas/comisiones/impuestos serán revertidos como parte de cada transacción sujeta a reversión?</t>
  </si>
  <si>
    <t>7.1.3.4.2</t>
  </si>
  <si>
    <t>7.1.3.1.4</t>
  </si>
  <si>
    <t>Does the reversals policy specify that the provider will correct mistakes where the provider is at fault for a debit or transaction that should not have occurred (e.g. mistake by customer service staff or system error)?</t>
  </si>
  <si>
    <t>La politique d'annulation spécifie-t-elle que le prestataire sera chargé de corriger toute erreur lorsqu'il est responsable d'un débit ou d'une transaction qui n’aurait pas dû se produire (par ex. erreur commise par le service client ou erreur du système) ?</t>
  </si>
  <si>
    <t>¿La política especifica que el proveedor corregirá los errores cuando es culpable de un débito o una transacción que no debería haber ocurrido (por ej., error del personal de atención al cliente o error del sistema)?</t>
  </si>
  <si>
    <t>7.1.3.2</t>
  </si>
  <si>
    <t>7.1.3.2.1</t>
  </si>
  <si>
    <t>Are processes defined for customer service staff to conduct reversals?</t>
  </si>
  <si>
    <t>Des processus ont-ils été définis afin d'encadrer les opérations d'annulation réalisées par le service client ?</t>
  </si>
  <si>
    <t>¿Se definieron procesos para que el personal de atención al cliente realice reversiones?</t>
  </si>
  <si>
    <t>7.1.3.2.2</t>
  </si>
  <si>
    <t>Are steps taken to avoid fraudulent reversals, particularly those related to agent and merchant transactions where cash or goods are exchanged (e.g. contact recipient to agree the reversal)?</t>
  </si>
  <si>
    <t>existe-t-il des mesures de prévention des annulations frauduleuses, notamment en ce qui concerne les transactions d’agents ou de commerçants donnant lieu à un échange d’argent ou de marchandises (par ex. contacter le bénéficiaire pour confirmer l'annulation) ?</t>
  </si>
  <si>
    <r>
      <rPr>
        <sz val="10"/>
        <color rgb="FF000000"/>
        <rFont val="Calibri"/>
        <family val="2"/>
      </rPr>
      <t>¿Se toman medidas para evitar las reversiones fraudulentas, especialmente aquellas relacionadas con las transacciones de los agentes y comercios donde se intercambian bienes o efectivo (por ej., contactarse con el receptor para que acepte la reversión)?</t>
    </r>
  </si>
  <si>
    <t>7.1.3.4</t>
  </si>
  <si>
    <t>Have detailed procedures been defined with each financial partner to accommodate off-net transaction reversals?</t>
  </si>
  <si>
    <t>existe-t-il des procédures détaillées d'annulation des transactions hors réseau avec chaque partenaire concerné de l'écosystème financier ?</t>
  </si>
  <si>
    <r>
      <rPr>
        <sz val="10"/>
        <color rgb="FF000000"/>
        <rFont val="Calibri"/>
        <family val="2"/>
      </rPr>
      <t>¿Se definieron procedimientos detallados con cada socio financiero para incluir reversiones de transacciones fuera de la red?</t>
    </r>
  </si>
  <si>
    <t>Has a service-level agreement for responding to and resolving off-net reversals been agreed with each financial ecosystem partner?</t>
  </si>
  <si>
    <t>une convention de niveau de service est-elle en place avec chaque partenaire de l’écosystème financier pour la réception et le traitement des annulations hors réseau ?</t>
  </si>
  <si>
    <r>
      <rPr>
        <sz val="10"/>
        <color rgb="FF000000"/>
        <rFont val="Calibri"/>
        <family val="2"/>
      </rPr>
      <t>¿Se celebró con cada socio del ecosistema financiero un acuerdo de nivel de servicio para responder y resolver las reversiones fuera de la red?</t>
    </r>
  </si>
  <si>
    <t>7.1.3.6.1</t>
  </si>
  <si>
    <t>7.1.3.6</t>
  </si>
  <si>
    <t>Is information on how and when transactions can be reversed made clear to customers through the T&amp;Cs or available on request from agents or customer care?</t>
  </si>
  <si>
    <t>Les clients sont-ils informés, dans les CGU ou sur demande des agents ou du service client, des façons et des conditions pour annuler une transaction ?</t>
  </si>
  <si>
    <r>
      <rPr>
        <sz val="10"/>
        <color rgb="FF000000"/>
        <rFont val="Calibri"/>
        <family val="2"/>
      </rPr>
      <t>¿Se aclara a los clientes la información acerca de cómo y cuándo se pueden revertir las transacciones mediante los términos y condiciones o la información está disponible mediante solicitud a los agentes o atención al cliente?</t>
    </r>
  </si>
  <si>
    <t>7.2.1.2</t>
  </si>
  <si>
    <t>7.2.1.2.1</t>
  </si>
  <si>
    <t>Does the provider's customer care capability include a second level of support trained to deal with complex and/or high-risk issues?</t>
  </si>
  <si>
    <t>La capacité du service client du prestataire comprend-elle un niveau de soutien plus important formé pour traiter les problèmes complexes et/ou à haut niveau de risque ?</t>
  </si>
  <si>
    <r>
      <rPr>
        <sz val="10"/>
        <color rgb="FF000000"/>
        <rFont val="Calibri"/>
        <family val="2"/>
      </rPr>
      <t>¿La capacidad de atención al cliente del proveedor incluye un soporte de segundo nivel capacitado para tratar problemas complejos y/o de alto riesgo?</t>
    </r>
  </si>
  <si>
    <t>7.2.1.4</t>
  </si>
  <si>
    <t>7.2.1.4.1</t>
  </si>
  <si>
    <t>Do customer care personnel have access to relevant customer data, including transaction details and notes from previous contact with the provider?</t>
  </si>
  <si>
    <t>le personnel du service client a-t-il accès à toutes les données utiles concernant les clients, y compris celles relatives aux précédents contacts du client avec le service client, afin de pouvoir répondre à chaque demande ?</t>
  </si>
  <si>
    <r>
      <rPr>
        <sz val="10"/>
        <color theme="1"/>
        <rFont val="Calibri"/>
        <family val="2"/>
      </rPr>
      <t>¿El personal de atención al cliente tiene acceso a los datos relevantes de los clientes, incluyendo los detalles de las transacciones y notas de contactos previos con el proveedor?</t>
    </r>
  </si>
  <si>
    <t>7.2.1.5</t>
  </si>
  <si>
    <t>7.2.1.5.2</t>
  </si>
  <si>
    <t>Are first- and  second-level customer service staff available during business hours, at a minimum?</t>
  </si>
  <si>
    <t>le personnel du service client de second niveau (s’occupant des problèmes complexes ou à haut risque) est-il au minimum disponible pendant les heures habituelles de bureau ?</t>
  </si>
  <si>
    <r>
      <rPr>
        <sz val="10"/>
        <color theme="1"/>
        <rFont val="Calibri"/>
        <family val="2"/>
      </rPr>
      <t>¿El personal de atención al cliente de primer y segundo nivel está disponible, como mínimo, en horas hábiles?</t>
    </r>
  </si>
  <si>
    <t>7.3.1: Providers shall specify how disputes can be resolved if internal resolution fails</t>
  </si>
  <si>
    <t>7.3.1.1</t>
  </si>
  <si>
    <t>7.3.1.1.1</t>
  </si>
  <si>
    <t>Are customers informed how and when to escalate complaints to external recourse after exhausting the provider's resolution process?</t>
  </si>
  <si>
    <t>7.3.1: Les prestataires doivent spécifier un mode de résolution des litiges en cas d’échec des mécanismes internes.</t>
  </si>
  <si>
    <t>les clients sont-ils informés de la manière d'utiliser un recours externe une fois que le processus de résolution du prestataire a échoué ainsi que du moment auquel utiliser ce recours ?</t>
  </si>
  <si>
    <t>7.3.1: Los proveedores deben especificar cómo se pueden resolver las controversias si falla la resolución interna.</t>
  </si>
  <si>
    <t>¿Los clientes están informados sobre cómo y cuándo escalar reclamos a un recurso externo una vez agotado el proceso de resolución del proveedor?</t>
  </si>
  <si>
    <t xml:space="preserve">8.1.1: Providers shall comply with good practices and relevant regulations governing customer data privacy.
</t>
  </si>
  <si>
    <t>8.1.1.1</t>
  </si>
  <si>
    <t>8.1.1.1.1</t>
  </si>
  <si>
    <t>Does the provider have a data privacy policy that commits to fair usage and protection of personal data?</t>
  </si>
  <si>
    <t>8.1.1: Les prestataires doivent se conformer aux bonnes pratiques et aux réglementations applicables en matière de protection des données personnelles des clients</t>
  </si>
  <si>
    <t>le prestataire possède-t-il une politique en matière de confidentialité des données qui l'engage à protéger et à utiliser de manière équitable les données à caractère personnel ?</t>
  </si>
  <si>
    <t>8.1.1: Los proveedores deben cumplir con las buenas prácticas y las regulaciones relevantes que rigen la privacidad de los datos de los clientes</t>
  </si>
  <si>
    <r>
      <rPr>
        <sz val="10"/>
        <color rgb="FF000000"/>
        <rFont val="Calibri"/>
        <family val="2"/>
      </rPr>
      <t>¿El proveedor cuenta con una política de privacidad de datos que exige el uso razonable y la protección de los datos personales?</t>
    </r>
  </si>
  <si>
    <t>8.1.1.2</t>
  </si>
  <si>
    <t>8.1.1.2.1</t>
  </si>
  <si>
    <t>Has responsibility been assigned for overseeing the implementation of the data privacy policy?</t>
  </si>
  <si>
    <t>Un responsable chargé de contrôler la mise en place de la politique de confidentialité des données a-t-il été nommé ?</t>
  </si>
  <si>
    <t>¿Se asignó la responsabilidad de supervisar la implementación de la política de privacidad de datos?</t>
  </si>
  <si>
    <t>8.1.1.3</t>
  </si>
  <si>
    <t>8.1.1.3.1</t>
  </si>
  <si>
    <t>Does the data privacy assessment process include steps to identify all personal data that is stored and processed by mobile money (i.e. an Initial Privacy Assessment - IPA)?</t>
  </si>
  <si>
    <t>Le processus d'évaluation de la confidentialité des données prévoit-il des étapes pour identifier toutes les données personnelles stockées et traitées par l’activité d'argent mobile (c.a.d. via une évaluation de l’impact sur la vie privée - EIVP) ?</t>
  </si>
  <si>
    <r>
      <rPr>
        <sz val="10"/>
        <rFont val="Calibri"/>
        <family val="2"/>
      </rPr>
      <t>¿El proceso de evaluación de privacidad de los datos incluye pasos para identificar todos los datos personales almacenados y procesados por el dinero móvil (es decir, una Evaluación de Privacidad Inicial - IPA)?</t>
    </r>
  </si>
  <si>
    <t>8.1.1.3.2</t>
  </si>
  <si>
    <t>Does the data privacy assessment process include steps to determine and mitigate risks to data privacy (i.e. a Privacy Impact Assessment - PIA)?</t>
  </si>
  <si>
    <t>Le processus d'évaluation de la confidentialité des données prévoit-il des étapes pour déterminer et diminuer les risques liées à la confidentialité des données (c.a.d. via une évaluation de l’impact sur la vie privée - EIVP) ?</t>
  </si>
  <si>
    <r>
      <rPr>
        <sz val="10"/>
        <rFont val="Calibri"/>
        <family val="2"/>
      </rPr>
      <t>¿El proceso de evaluación de privacidad de los datos incluye pasos para determinar y mitigar los riesgos asociados a la privacidad de los datos (es decir, una Evaluación de Impactos a la Privacidad - PIA)?</t>
    </r>
  </si>
  <si>
    <t>8.1.1.4</t>
  </si>
  <si>
    <t>8.1.1.4.1</t>
  </si>
  <si>
    <t>Has the provider defined data privacy rules of behaviour that govern access, collection, disclosure, sharing, retention, and use of personal data?</t>
  </si>
  <si>
    <t>le prestataire a-t-il défini des règles de conduite relatives à la confidentialité des données qui régissent l'accès à ces données, leur collecte, leur communication, leur partage, leur conservation et leur utilisation ?</t>
  </si>
  <si>
    <r>
      <rPr>
        <sz val="10"/>
        <rFont val="Calibri"/>
        <family val="2"/>
      </rPr>
      <t>¿El proveedor definió reglas de conducta de privacidad de los datos que rigen el acceso, recolección, comunicación, retención y uso de los datos personales?</t>
    </r>
  </si>
  <si>
    <t>8.1.1.5</t>
  </si>
  <si>
    <t>8.1.1.5.1</t>
  </si>
  <si>
    <t>Where necessary, do agreements with external parties cover responsibilities for data privacy and restrictions on further sharing of personal data?</t>
  </si>
  <si>
    <t>les accords avec des intervenants extérieurs définissent-ils, le cas échéant, les responsabilités en matière de protection de la confidentialité des données et des restrictions sur le partage supplémentaire des données personnelles ?</t>
  </si>
  <si>
    <r>
      <rPr>
        <sz val="10"/>
        <color rgb="FF000000"/>
        <rFont val="Calibri"/>
        <family val="2"/>
      </rPr>
      <t>Cuando es necesario, ¿los acuerdos con partes externas contemplan las responsabilidades de privacidad de los datos y las restricciones a la hora de compartir datos personales?</t>
    </r>
  </si>
  <si>
    <t>8.1.1.7</t>
  </si>
  <si>
    <t>8.1.1.7.1</t>
  </si>
  <si>
    <t>Is there a data protection training and awareness plan for educating staff and agents on the protection and fair usage of personal data?</t>
  </si>
  <si>
    <t>existe-t-il un programme de formation et de sensibilisation à la protection des données pour éduquer le personnel et les agents sur la protection et l'utilisation équitable des données à caractère personnel ?</t>
  </si>
  <si>
    <r>
      <rPr>
        <sz val="10"/>
        <color rgb="FF000000"/>
        <rFont val="Calibri"/>
        <family val="2"/>
      </rPr>
      <t>¿Existe un plan de capacitación y concientización en materia de protección de datos para educar al personal y a los agentes acerca de la protección y el uso razonable de los datos personales?</t>
    </r>
  </si>
  <si>
    <t>8.1.1.8.1</t>
  </si>
  <si>
    <t>8.1.1.8</t>
  </si>
  <si>
    <t>Have incident response plans been developed to address breaches involving personal data?</t>
  </si>
  <si>
    <t>existe-t-il un plan de réponse aux incidents affectant la confidentialité des données ?</t>
  </si>
  <si>
    <r>
      <rPr>
        <sz val="10"/>
        <color rgb="FF000000"/>
        <rFont val="Calibri"/>
        <family val="2"/>
      </rPr>
      <t>¿Se habrán desarrollado planes de respuesta ante incidentes para responder ante  violaciones a los datos personales?</t>
    </r>
  </si>
  <si>
    <t>8.1.1.8.2</t>
  </si>
  <si>
    <t>Have employees been told what constitutes a breach involving personal data, how to report the breach, and what information needs to be reported?</t>
  </si>
  <si>
    <t>Le personnel est-il informé de ce qui constitue une atteinte à la confidentialité des données à caractère personnel, du mode de signalement de ces incidents et des informations devant être communiquées ?</t>
  </si>
  <si>
    <r>
      <rPr>
        <sz val="10"/>
        <color rgb="FF000000"/>
        <rFont val="Calibri"/>
        <family val="2"/>
      </rPr>
      <t>¿Se informó a los empleados qué constituye una violación que involucra datos personales, cómo informar la violación y qué información se debe informar?</t>
    </r>
  </si>
  <si>
    <t>8.4.1.4</t>
  </si>
  <si>
    <t>8.4.1.4.1</t>
  </si>
  <si>
    <t>Has an assessment been made to ensure that any international transfer of personal data (e.g. for data processing in another country) is compliant with regulations?</t>
  </si>
  <si>
    <t>Une évaluation a-t-elle été réalisée afin de garantir que tout transfert international de données personnelles (par ex. à des fins de traitement dans un autre pays) est en conformité avec la réglementation ?</t>
  </si>
  <si>
    <r>
      <rPr>
        <sz val="10"/>
        <color rgb="FF000000"/>
        <rFont val="Calibri"/>
        <family val="2"/>
      </rPr>
      <t>¿Se realizó una evaluación para garantizar que todas las transferencias internacionales de datos personales (por ej., para procesamiento de datos en otro país) cumplan con las regulaciones?</t>
    </r>
  </si>
  <si>
    <t>Compliance</t>
  </si>
  <si>
    <t>Conformité</t>
  </si>
  <si>
    <t>Définition</t>
  </si>
  <si>
    <t>Terms</t>
  </si>
  <si>
    <t>ID</t>
  </si>
  <si>
    <t>Terme</t>
  </si>
  <si>
    <r>
      <rPr>
        <b/>
        <sz val="11"/>
        <rFont val="Calibri"/>
        <family val="2"/>
      </rPr>
      <t>Términos</t>
    </r>
  </si>
  <si>
    <r>
      <rPr>
        <b/>
        <sz val="11"/>
        <rFont val="Calibri"/>
        <family val="2"/>
      </rPr>
      <t>ID</t>
    </r>
  </si>
  <si>
    <r>
      <rPr>
        <b/>
        <sz val="11"/>
        <rFont val="Calibri"/>
        <family val="2"/>
      </rPr>
      <t>Definiciones</t>
    </r>
  </si>
  <si>
    <t>3LoD</t>
  </si>
  <si>
    <t>See Three Lines of Defence - below.</t>
  </si>
  <si>
    <t>3LD</t>
  </si>
  <si>
    <t>Voir "trois lignes de défense" ci-dessous.</t>
  </si>
  <si>
    <r>
      <rPr>
        <sz val="10"/>
        <color rgb="FF000000"/>
        <rFont val="Calibri"/>
        <family val="2"/>
      </rPr>
      <t>3LoD</t>
    </r>
  </si>
  <si>
    <r>
      <rPr>
        <sz val="10"/>
        <color rgb="FF000000"/>
        <rFont val="Calibri"/>
        <family val="2"/>
      </rPr>
      <t>Ver Tres Líneas de Defensa - a continuación.</t>
    </r>
  </si>
  <si>
    <t>Access credentials</t>
  </si>
  <si>
    <t xml:space="preserve">Information used to access a mobile money account, such as phone number, customer ID and security credentials. </t>
  </si>
  <si>
    <t>Identifiants d'accès</t>
  </si>
  <si>
    <t xml:space="preserve">Informations permettant d'accéder à un compte d'argent mobile, telles que le numéro de téléphone, l'identifiant du client et ses informations de sécurité . </t>
  </si>
  <si>
    <r>
      <rPr>
        <sz val="10"/>
        <color rgb="FF000000"/>
        <rFont val="Calibri"/>
        <family val="2"/>
      </rPr>
      <t>Credenciales de acceso</t>
    </r>
  </si>
  <si>
    <r>
      <rPr>
        <sz val="10"/>
        <color rgb="FF000000"/>
        <rFont val="Calibri"/>
        <family val="2"/>
      </rPr>
      <t xml:space="preserve">Información utilizada para acceder a la cuenta del dinero móvil, como por ejemplo, número de teléfono, ID del cliente y credenciales de seguridad. </t>
    </r>
  </si>
  <si>
    <t>Agent aggregator</t>
  </si>
  <si>
    <t>An agent aggregator is an intermediary company between the provider and a set of agents. The agent aggregator recruits, contracts and manages the agents, and the provider has a single contract with the agent aggregator.</t>
  </si>
  <si>
    <t>Agrégateur d'agents</t>
  </si>
  <si>
    <t xml:space="preserve">Un agrégateur d'agents est une société intermédiaire entre le prestataire et un ensemble d'agents. L'agrégateur recrute, forme et gère les agents, le prestataire n'étant en contrat qu'avec l'agrégateur d'agents.  </t>
  </si>
  <si>
    <r>
      <rPr>
        <sz val="10"/>
        <color rgb="FF000000"/>
        <rFont val="Calibri"/>
        <family val="2"/>
      </rPr>
      <t>Agregador de agentes</t>
    </r>
  </si>
  <si>
    <r>
      <rPr>
        <sz val="10"/>
        <color rgb="FF000000"/>
        <rFont val="Calibri"/>
        <family val="2"/>
      </rPr>
      <t>Un agregador de agentes es una compañía intermediaria entre el proveedor y un conjunto de agentes. El agregador de agentes recluta, contrata y gestiona los agentes, y el proveedor tiene un único contrato con el agregador de agentes.</t>
    </r>
  </si>
  <si>
    <t>Agent Management (Agent)</t>
  </si>
  <si>
    <t>Mobile Money Provider's function which manages the agent network. Responsible for recruiting, training and monitoring performance of agents, and ensuring an effective distribution network.</t>
  </si>
  <si>
    <t>Gestion des agents (Agent)</t>
  </si>
  <si>
    <t xml:space="preserve">Fonction du prestataire de service d’argent mobile chargée de la gestion du réseau d’agents. Elle est responsable du recrutement, de la formation et de la surveillance des agents et veille à l’efficacité du réseau de distribution. </t>
  </si>
  <si>
    <r>
      <rPr>
        <sz val="10"/>
        <color rgb="FF000000"/>
        <rFont val="Calibri"/>
        <family val="2"/>
      </rPr>
      <t>Gestión de Agentes (Agente)</t>
    </r>
  </si>
  <si>
    <r>
      <rPr>
        <sz val="10"/>
        <color rgb="FF000000"/>
        <rFont val="Calibri"/>
        <family val="2"/>
      </rPr>
      <t>Función del Proveedor del Dinero Móvil que gestiona la red de agentes. Responsable de contratar, capacitar y monitorear el desempeño de los agentes, así como de garantizar una red de distribución efectiva.</t>
    </r>
  </si>
  <si>
    <t>Aggregate mobile money liabilities</t>
  </si>
  <si>
    <t>The sum total of e-money held in the mobile money system across all accounts. The value of the custodial account(s) must be equal to or greater than the total value of e-money.</t>
  </si>
  <si>
    <t>Total des engagements d'argent mobile</t>
  </si>
  <si>
    <t>Le montant total des sommes de monnaie électronique détenues sur l’ensemble des comptes du système d’argent mobile. Le montant total du ou des comptes séquestres doit être supérieur ou égal à l'encours total de monnaie électronique.</t>
  </si>
  <si>
    <r>
      <rPr>
        <sz val="10"/>
        <color rgb="FF000000"/>
        <rFont val="Calibri"/>
        <family val="2"/>
      </rPr>
      <t>Total de pasivos del dinero móvil</t>
    </r>
  </si>
  <si>
    <r>
      <rPr>
        <sz val="10"/>
        <color rgb="FF000000"/>
        <rFont val="Calibri"/>
        <family val="2"/>
      </rPr>
      <t>La suma total del dinero electrónico incluido en todas las cuentas del sistema del dinero móvil. El valor de la(s) cuenta(s) de custodia debe ser igual o mayor que el valor total del dinero electrónico.</t>
    </r>
  </si>
  <si>
    <t>AML / ML</t>
  </si>
  <si>
    <t>Anti-Money Laundering / Money Laundering</t>
  </si>
  <si>
    <t xml:space="preserve">Anti-Money Laundering / Money Laudering : Lutte contre le blanchiment de capitaux / blanchiment de capitaux </t>
  </si>
  <si>
    <t>ALD / LD</t>
  </si>
  <si>
    <t>Anti lavado de activos / lavado de activos</t>
  </si>
  <si>
    <t>Audit</t>
  </si>
  <si>
    <t>An audit is a high-level review of the mobile money business and reports to the senior governance that oversees the mobile money service.</t>
  </si>
  <si>
    <t xml:space="preserve">Un audit est un examen de haut niveau de l'activité d'argent mobile avec rapport aux dirigeants chargés de la supervision du service d'argent mobile. 
</t>
  </si>
  <si>
    <r>
      <rPr>
        <sz val="10"/>
        <color rgb="FF000000"/>
        <rFont val="Calibri"/>
        <family val="2"/>
      </rPr>
      <t>Auditoría</t>
    </r>
  </si>
  <si>
    <t>Una auditoría es una revisión de alto nivel del negocio del dinero móvil y depende de la alta gobernanza que está a cargo del servicio del dinero móvil.</t>
  </si>
  <si>
    <t>Business continuity management / plan</t>
  </si>
  <si>
    <t>Business continuity management (BCM) prepares the organization to continue delivery of products or services at acceptable predefined levels following a disruptive incident. BCM prepares an organization to deal with disruptive incidents that might otherwise prevent it from achieving its objectives.
The "Business Continuity Plan" (BCP) sets out how the business continuity requirements will be achieved.</t>
  </si>
  <si>
    <t>Plan de continuité de l'activité</t>
  </si>
  <si>
    <t>Le plan de continuité de l’activité (PCA) prépare l’organisation à maintenir son offre de produits ou de services à des niveaux acceptables prédéfinis à la suite d’un incident perturbateur. Le PCA aide les organisations à faire face à des incidents perturbateurs qui pourraient sinon les empêcher de réaliser leurs objectifs.
Le plan de continuité de l’activité définit la manière dont les exigences en matière de continuité de l’activité devront être respectées.</t>
  </si>
  <si>
    <r>
      <rPr>
        <sz val="10"/>
        <color rgb="FF000000"/>
        <rFont val="Calibri"/>
        <family val="2"/>
      </rPr>
      <t>Gestión / plan de continuidad del negocio</t>
    </r>
  </si>
  <si>
    <r>
      <rPr>
        <sz val="10"/>
        <color rgb="FF000000"/>
        <rFont val="Calibri"/>
        <family val="2"/>
      </rPr>
      <t>La Gestión de Continuidad del Negocio (BCM) prepara a la organización para continuar entregando los productos o servicios a niveles predefinidos aceptables después de un incidente disruptivo. BCM prepara a una organización para enfrentar incidentes disruptivos que de otro modo podrían impedir que se cumplan los objetivos.
El "Plan de Continuidad del Negocio " (BCP) establece cómo se cumplirán los requisitos de continuidad del negocio.</t>
    </r>
  </si>
  <si>
    <t>Business Operations (BizOps)</t>
  </si>
  <si>
    <t>Mobile Money Provider's function to manage the mobile money business and encompasses a number of business operations:
 - Mobile money product management;
 - Management of the day-to-day mobile money business;
 - Reporting to senior management.
The "Business Operations Manager" is in charge of the Business Operations function.</t>
  </si>
  <si>
    <t>Exploitation (BizOps)</t>
  </si>
  <si>
    <t>Fonction du prestataire de service d’argent mobile chargée de la gestion de l’activité d’argent mobile. Elle englobe un certain nombre d’activités de l’entreprise :  
 - gestion des produits d’argent mobile ;
 - gestion courante de l’activité d’argent mobile ; 
 - remontée d'informations vers la direction de l’entreprise.
Le "responsable de l’exploitation de l’activité d’argent mobile" est en charge de cette fonction.</t>
  </si>
  <si>
    <r>
      <rPr>
        <sz val="10"/>
        <color rgb="FF000000"/>
        <rFont val="Calibri"/>
        <family val="2"/>
      </rPr>
      <t>Operaciones Comerciales (BizOps)</t>
    </r>
  </si>
  <si>
    <t>Función del Proveedor del Dinero Móvil para gestionar el negocio del dinero móvil que abarca diversas operaciones comerciales:
 - Gestión de productos del dinero móvil;
 - Gestión diaria del negocio del dinero móvil;
 - Presentación de informes a la alta gerencia.
El "Gerente de Operaciones Comerciales" está a cargo de la función de Operaciones Comerciales.</t>
  </si>
  <si>
    <t>Capacity plan</t>
  </si>
  <si>
    <t>A plan for the business and its systems that includes forecast growth and the planned expansion of business and system components to meet the forecast demand.</t>
  </si>
  <si>
    <t>Plan de capacité</t>
  </si>
  <si>
    <t xml:space="preserve">Plan relatif à l'entreprise et à ses systèmes qui prévoit la croissance attendue et le développement correspondant de l'activité et des systèmes pour répondre à la demande prévue.  </t>
  </si>
  <si>
    <r>
      <rPr>
        <sz val="10"/>
        <color rgb="FF000000"/>
        <rFont val="Calibri"/>
        <family val="2"/>
      </rPr>
      <t>Plan de capacidades</t>
    </r>
  </si>
  <si>
    <r>
      <rPr>
        <sz val="10"/>
        <color rgb="FF000000"/>
        <rFont val="Calibri"/>
        <family val="2"/>
      </rPr>
      <t>Un plan para el negocio y sus sistemas que incluye el crecimiento pronosticado y la expansión planificada del negocio y los componentes del sistema para satisfacer la demanda pronosticada.</t>
    </r>
  </si>
  <si>
    <t>CFT / TF</t>
  </si>
  <si>
    <t>Countering the Financing of Terrorism / Terrorist Financing</t>
  </si>
  <si>
    <t>CFT / FT</t>
  </si>
  <si>
    <t>Combatting the financing of terrorism / Financing of terrorism : lutte contre le financement du terrorisme / financement du terrorisme</t>
  </si>
  <si>
    <r>
      <rPr>
        <sz val="10"/>
        <color rgb="FF000000"/>
        <rFont val="Calibri"/>
        <family val="2"/>
      </rPr>
      <t>CFT / FT</t>
    </r>
  </si>
  <si>
    <r>
      <rPr>
        <sz val="10"/>
        <color rgb="FF000000"/>
        <rFont val="Calibri"/>
        <family val="2"/>
      </rPr>
      <t>Contra el Financiamiento del Terrorismo / Financiamiento del Terrorismo</t>
    </r>
  </si>
  <si>
    <t>Common law / civil law</t>
  </si>
  <si>
    <t>Generally speaking, a country has a "common-law" legal tradition if its legal system (particularly with respect to commercial law) is derived from or heavily influenced by Anglo-American law. In contrast, a country has a "civil-law" legal tradition if its legal system (particularly with respect to commercial law) is derived from or heavily influenced by Continental European law.</t>
  </si>
  <si>
    <r>
      <rPr>
        <sz val="10"/>
        <color rgb="FF000000"/>
        <rFont val="Calibri"/>
        <family val="2"/>
      </rPr>
      <t>Droit commun / Droit civil</t>
    </r>
  </si>
  <si>
    <r>
      <rPr>
        <sz val="10"/>
        <color rgb="FF000000"/>
        <rFont val="Calibri"/>
        <family val="2"/>
      </rPr>
      <t>De manière générale, un pays possède une tradition de « droit commun » lorsque son système juridique (notamment en ce qui concerne son droit commercial) provient de ou est profondément influencé par le droit anglo-américain. En revanche, un pays possède une tradition de « droit civil » lorsque son système juridique (notamment en ce qui concerne son droit commercial) provient de ou est profondément influencé par le droit européen continental.</t>
    </r>
  </si>
  <si>
    <r>
      <rPr>
        <i/>
        <sz val="10"/>
        <color rgb="FF000000"/>
        <rFont val="Calibri"/>
        <family val="2"/>
      </rPr>
      <t>Common Law</t>
    </r>
    <r>
      <rPr>
        <sz val="10"/>
        <color rgb="FF000000"/>
        <rFont val="Calibri"/>
        <family val="2"/>
      </rPr>
      <t xml:space="preserve"> / derecho civil</t>
    </r>
  </si>
  <si>
    <r>
      <rPr>
        <sz val="10"/>
        <color rgb="FF000000"/>
        <rFont val="Calibri"/>
        <family val="2"/>
      </rPr>
      <t>En términos generales, un país tiene una tradición jurídica de "</t>
    </r>
    <r>
      <rPr>
        <i/>
        <sz val="10"/>
        <color rgb="FF000000"/>
        <rFont val="Calibri"/>
        <family val="2"/>
      </rPr>
      <t>common-law</t>
    </r>
    <r>
      <rPr>
        <sz val="10"/>
        <color rgb="FF000000"/>
        <rFont val="Calibri"/>
        <family val="2"/>
      </rPr>
      <t>" si su sistema jurídico (particularmente respecto del derecho comercial) se deriva o está altamente influenciado por el derecho angloamericano. Por el contrario, un país tiene una tradición jurídica de "derecho civil" si su sistema jurídico (particularmente respecto del derecho comercial) se deriva o está altamente influenciado por el derecho continental europeo.</t>
    </r>
  </si>
  <si>
    <t>Completed transactions</t>
  </si>
  <si>
    <t>Transactions can pass through several pending stages, sometimes known as "initiated", "authorized", "pending" or similar terms. Funds may or may not be reserved during these pending stages. At the end of the process funds are moved between the relevant accounts and the transaction is termed completed.
When counting transaction volumes and reconciling funds with the custodial bank or ecosystem partners, it is important that parties agree whether "initiated" or "completed" transactions should be counted.</t>
  </si>
  <si>
    <t>Transaction conclue</t>
  </si>
  <si>
    <t>Au cours de leur réalisation, les transactions peuvent passer par différents stades, parfois désignés par les termes "initiées", "autorisées", "en attente" ou d'autres termes similaires. Les fonds correspondants peuvent être retenus ou non pendant ces stades de réalisation. En fin de processus, les fonds sont transférés entre les comptes concernés et la transaction est considérée conclue. Lors de la comptabilisation des fonds et du rapprochement des opérations avec la banque dépositaire ou les partenaires de l'écosystème financier, il est important que les parties se mettent d'accord sur la question de savoir s'il faut inclure ou non les transactions "initiées" avec les transactions "conclues".</t>
  </si>
  <si>
    <r>
      <rPr>
        <sz val="10"/>
        <color rgb="FF000000"/>
        <rFont val="Calibri"/>
        <family val="2"/>
      </rPr>
      <t>Transacciones completadas</t>
    </r>
  </si>
  <si>
    <r>
      <rPr>
        <sz val="10"/>
        <color rgb="FF000000"/>
        <rFont val="Calibri"/>
        <family val="2"/>
      </rPr>
      <t>Las transacciones pueden atravesar diversas etapas pendientes, en ocasiones denominadas como "iniciadas", "autorizadas", "pendientes" o términos similares. Los fondos pueden estar reservados, o no, durante estas etapas pendientes. Al finalizar el proceso, los fondos son transferidos entre las cuentas relevantes y se completa la transacción.
Al contabilizar los volúmenes de transacciones y conciliar los fondos con el banco custodio o los socios del ecosistema financiero, es importante que las partes se pongan de acuerdo en si se deben contar las transacciones "iniciadas" o "completadas".</t>
    </r>
  </si>
  <si>
    <t>CRM system</t>
  </si>
  <si>
    <t>Customer Relationship Management system: A system that holds customer data and presents it to customer operations staff, often managing their interaction with the customer through workflow. Mobile operators typically have a CRM system for their mobile phone accounts, and some providers prefer to manage mobile money customers through their existing CRM system.</t>
  </si>
  <si>
    <t>Système CRM</t>
  </si>
  <si>
    <t>De l'anglais "Customer Relationship Management system" (système de gestion des relations avec les clients): un système qui conserve les données relatives aux clients et les présente aux équipes commerciales, en gérant souvent leurs contacts avec les clients dans le cadre de processus normalisés. Les opérateurs mobiles ont généralement un système CRM pour leurs comptes de téléphonie mobile, et certains prestataires préfèrent gérer leurs clients de l'argent mobile dans le cadre de leur système CRM existant.</t>
  </si>
  <si>
    <r>
      <rPr>
        <sz val="10"/>
        <color rgb="FF000000"/>
        <rFont val="Calibri"/>
        <family val="2"/>
      </rPr>
      <t>Sistema CRM</t>
    </r>
  </si>
  <si>
    <r>
      <rPr>
        <sz val="10"/>
        <color rgb="FF000000"/>
        <rFont val="Calibri"/>
        <family val="2"/>
      </rPr>
      <t>Sistema de Gestión de Relaciones con el Cliente: Un sistema que contiene datos de los clientes y los presenta al personal de operaciones con el cliente, generalmente gestionando su interacción con el cliente a través de un flujo de trabajo. Por lo general, los operadores móviles cuentan con un sistema CRM para sus cuentas de teléfonos móviles, y algunos proveedores prefieren gestionar sus clientes del dinero móvil mediante sus sistemas CRM existentes.</t>
    </r>
  </si>
  <si>
    <t>Custodial bank / custodial account</t>
  </si>
  <si>
    <t>Customer funds are normally held in a pooled account in one or more custodial banks. These funds are then covered by the normal financial regulations and protected against failure of the mobile money provider.
Custodial banks are also sometimes known as Trust Banks.</t>
  </si>
  <si>
    <t>Banque dépositaire / compte séquestre</t>
  </si>
  <si>
    <t>Les fonds des clients sont généralement conservés sur un compte commun (appelé compte séquestre ou compte de cantonnement) auprès d'une ou plusieurs banques dépositaires. Ces fonds sont alors couverts par les réglementations financières habituelles et protégés contre la défaillance du prestataire de service d'argent mobile. Les banques dépositaires sont également parfois appelées banques mandataires ou fiduciaires.</t>
  </si>
  <si>
    <r>
      <rPr>
        <sz val="10"/>
        <color rgb="FF000000"/>
        <rFont val="Calibri"/>
        <family val="2"/>
      </rPr>
      <t>Banco custodio / cuenta de custodia</t>
    </r>
  </si>
  <si>
    <r>
      <rPr>
        <sz val="10"/>
        <color rgb="FF000000"/>
        <rFont val="Calibri"/>
        <family val="2"/>
      </rPr>
      <t>Normalmente, los fondos de los clientes están incluidos en una cuenta común en uno o más bancos custodio. Por eso estos fondos están cubiertos por las regulaciones financieras normales y protegidos contra incumplimientos del proveedor del dinero móvil.
En ocasiones, los bancos custodios también son conocidos como Bancos Fiduciarios.</t>
    </r>
  </si>
  <si>
    <t>Customer Service (CustServ)</t>
  </si>
  <si>
    <t>Mobile Money Provider's function to provide an interface to customers, to resolve issues and answer questions. Typically includes a call centre, but may also employ walk-in service centres or other ways of reaching customers directly. Includes back-office functional expertise (second-line support to customer operations).</t>
  </si>
  <si>
    <t>Service client (CustServ)</t>
  </si>
  <si>
    <t>Fonction du prestataire de service d’argent mobile chargée des contacts avec la clientèle pour résoudre les problèmes et répondre aux questions. Cette fonction comprend généralement un centre d’appels, mais peut également s'appuyer sur des centres de service sans rendez-vous ou d’autres canaux de contact direct avec les clients. Comprend l’expertise administrative opérationnelle (appui de deuxième ligne aux activités commerciales).</t>
  </si>
  <si>
    <r>
      <rPr>
        <sz val="10"/>
        <color rgb="FF000000"/>
        <rFont val="Calibri"/>
        <family val="2"/>
      </rPr>
      <t>Atención al Cliente (CustServ)</t>
    </r>
  </si>
  <si>
    <r>
      <rPr>
        <sz val="10"/>
        <color rgb="FF000000"/>
        <rFont val="Calibri"/>
        <family val="2"/>
      </rPr>
      <t>Función del Proveedor del Dinero Móvil que brinda una interfaz con los clientes para resolver problemas y responder preguntas. Generalmente incluye un centro de atención telefónica, pero también puede emplear centros de atención en persona u otras formas de llegar a los clientes de manera directa. Incluye conocimientos técnicos de las funciones del back-office (soporte de segundo nivel a  operaciones del cliente).</t>
    </r>
  </si>
  <si>
    <t>Direct Deposit</t>
  </si>
  <si>
    <t>A Direct Deposit is a deposit made into a remote account – i.e. not the account belonging to the person giving money to the agent. This is done to bypass P2P charges and is probably the largest revenue leakage issue facing mobile operators at present. Deposits are normally free, so if a customer deposits into a recipient’s account then in effect they get a free P2P transfer. It’s doubly costly for the operator because they get no revenue and they have to pay commission to the agent for the transaction.</t>
  </si>
  <si>
    <t>Dépôt direct</t>
  </si>
  <si>
    <t>Un dépôt direct est un dépôt effectué sur un compte distant, autrement dit, sur un compte autre que celui détenu par la personne transférant l’argent à l’agent. Cette technique est employée afin d’éviter les frais de transfert entre deux individus. Il s’agit probablement du plus gros problème de perte de recettes auquel sont confrontés les opérateurs actuellement. Les dépôts sont habituellement gratuits. Si un client dépose une somme d’argent sur le compte d’un destinataire, le transfert entre les deux individus est gratuit. Les pertes sont doubles pour l’opérateur : non seulement il n’en tire aucun revenu mais il doit en plus payer à l’agent la commission pour la transaction.</t>
  </si>
  <si>
    <r>
      <rPr>
        <sz val="10"/>
        <color rgb="FF000000"/>
        <rFont val="Calibri"/>
        <family val="2"/>
      </rPr>
      <t>Depósito Directo</t>
    </r>
  </si>
  <si>
    <r>
      <rPr>
        <sz val="10"/>
        <color rgb="FF000000"/>
        <rFont val="Calibri"/>
        <family val="2"/>
      </rPr>
      <t>Un Depósito Directo es un depósito realizado a un cuenta remota, es decir, no a la cuenta que pertenece a la persona que entrega el dinero al agente. Esto se realiza para evadir los cargos P2P y, probablemente, sea el mayor problema de pérdida de ingresos que enfrentan los operadores móviles en la actualidad. Normalmente, los depósitos son gratuitos, por lo tanto, si un cliente deposita en la cuenta del receptor, en efecto, obtiene una transferencia P2P gratis. Es doblemente costoso para el operador porque no obtiene ninguna ganancia y debe abonar al agente la comisión por la transacción.</t>
    </r>
  </si>
  <si>
    <t>DMZ (De-Militarized Zone)</t>
  </si>
  <si>
    <t>In computer security terminology, a DMZ (also referred to as a perimiter network) is a physical or logical subnetwork that contains and exposes an organization's external-facing services to an external network such as the internet.</t>
  </si>
  <si>
    <t>DMZ (Zone démilitarisée)</t>
  </si>
  <si>
    <t>Dans la terminologie de la sécurité informatique, une DMZ (aussi appelée réseau de périmètre) est un sous-réseau physique ou logique qui contient et expose les services d’une organisation devant être accessibles depuis l’extérieur vers un réseau externe, comme internet.</t>
  </si>
  <si>
    <r>
      <rPr>
        <sz val="10"/>
        <color rgb="FF000000"/>
        <rFont val="Calibri"/>
        <family val="2"/>
      </rPr>
      <t>DMZ (Zona Desmilitarizada)</t>
    </r>
  </si>
  <si>
    <r>
      <rPr>
        <sz val="10"/>
        <color rgb="FF000000"/>
        <rFont val="Calibri"/>
        <family val="2"/>
      </rPr>
      <t>En términos de seguridad informática, una DMZ (también conocida como red perimetral) es una subred física o lógica que contiene y expone los servicios externos de una organización a una red externa, tal como el Internet.</t>
    </r>
  </si>
  <si>
    <t>Entities providing outsourced services</t>
  </si>
  <si>
    <t>External parties that are contracted to provide a material part of the mobile money service.
Generally speaking, "material" outsourced services are those that could have a significant impact on the provider's operations, reputation, profitability, and/or regulatory compliance in the event of a failure or other unsatisfactory performance. Typically, this means entities that are performing operational activities (e.g. customer service staff, mobile money system) and which have access to customer data.
Also refer to the definition of "outsourcing".</t>
  </si>
  <si>
    <t>Entités assurant des services de sous-traitance</t>
  </si>
  <si>
    <r>
      <t xml:space="preserve">Parties externes ayant signé un contrat aux fins de la fourniture d’une partie significative du service d’argent mobile.
</t>
    </r>
    <r>
      <rPr>
        <sz val="10"/>
        <color theme="1"/>
        <rFont val="Calibri"/>
        <family val="2"/>
      </rPr>
      <t>De manière générale, les services de sous-traitance "significatifs" sont ceux pouvant avoir un impact significatif sur les opérations, la réputation, les profits du prestataire et/ou le respect par ce dernier des réglementations applicables en cas de défaut ou de performance insuffisante. Ce terme désigne typiquement les entités réalisant des activités opérationnelles (par exemple, personnel du service client, le système d’argent mobile) et ayant accès aux données concernant les clients.
Voir également la définition du terme "sous-traitance".</t>
    </r>
  </si>
  <si>
    <r>
      <rPr>
        <sz val="10"/>
        <color rgb="FF000000"/>
        <rFont val="Calibri"/>
        <family val="2"/>
      </rPr>
      <t>Entidades que prestan servicios tercerizados</t>
    </r>
  </si>
  <si>
    <r>
      <rPr>
        <sz val="10"/>
        <color rgb="FF000000"/>
        <rFont val="Calibri"/>
        <family val="2"/>
      </rPr>
      <t>Partes externas contratadas para prestar una parte importante del servicio del dinero móvil.
En términos generales, los servicios "importantes" tercerizados son aquellos que podrían tener un impacto significativo en las operaciones, la reputación, la rentabilidad y/o el cumplimiento regulatorio del proveedor en caso de falla o desempeño insatisfactorio. Generalmente, significa las entidades que realizan actividades operativas (por ej., personal de atención al cliente, sistema del dinero móvil) y que tienen acceso a los datos de los clientes.
También ver la definición de "tercerización".</t>
    </r>
  </si>
  <si>
    <t>External recourse</t>
  </si>
  <si>
    <t>Alternative external dispute resolution options that customers may utilize if they are not satisfied with the results of the provider's internal complaints process. Examples will vary by country and may include legal action and/or external mediation.</t>
  </si>
  <si>
    <t>Recours externe</t>
  </si>
  <si>
    <t>Processus alternatif externe de résolution des litiges qui permet aux clients de donner suite à une réclamation si le processus interne de résolution des réclamations du prestataire ne leur donne pas satisfaction. Les exemples varient en fonction du pays concerné et peuvent inclure des poursuites judiciaires ou une médiation externe.</t>
  </si>
  <si>
    <r>
      <rPr>
        <sz val="10"/>
        <color rgb="FF000000"/>
        <rFont val="Calibri"/>
        <family val="2"/>
      </rPr>
      <t>Recurso externo</t>
    </r>
  </si>
  <si>
    <r>
      <rPr>
        <sz val="10"/>
        <color rgb="FF000000"/>
        <rFont val="Calibri"/>
        <family val="2"/>
      </rPr>
      <t>Opciones alternativas externas de resolución de controversias que los clientes podrían utilizar si no están satisfechos con los resultados del proceso interno de reclamos del proveedor. Los ejemplos variarán dependiendo del país y pueden incluir acciones legales y/o mediación externa.</t>
    </r>
  </si>
  <si>
    <t>External system interfaces</t>
  </si>
  <si>
    <t>The external system interfaces of the mobile money provider's system. Interfaces can include those for reconciliation with the trust bank, interoperability and international payments, merchant point of sale payments, online payments, and data exchange with business customers.</t>
  </si>
  <si>
    <t>Interface avec les systèmes externes</t>
  </si>
  <si>
    <t xml:space="preserve">Interface du système du prestataire avec des systèmes externes. Peut désigner des interfaces de rapprochement avec la banque fiduciaire, d’interopérabilité avec des partenaires de l’écosystème financier, de paiements internationaux, marchands (au point de vente ou en ligne) ou d’échange de données avec des entreprises clientes. </t>
  </si>
  <si>
    <r>
      <rPr>
        <sz val="10"/>
        <color rgb="FF000000"/>
        <rFont val="Calibri"/>
        <family val="2"/>
      </rPr>
      <t>Interfaces de sistemas externos</t>
    </r>
  </si>
  <si>
    <r>
      <rPr>
        <sz val="10"/>
        <color rgb="FF000000"/>
        <rFont val="Calibri"/>
        <family val="2"/>
      </rPr>
      <t>Las interfaces de sistemas externos del sistema del proveedor del dinero móvil. Pueden incluir interfaces para conciliación con el banco fiduciario, interoperabilidad y pagos internacionales, pagos en el punto de venta del comercio, pagos en línea e intercambio de datos con los clientes comerciales.</t>
    </r>
  </si>
  <si>
    <t>FATF</t>
  </si>
  <si>
    <t>Financial Action Task Force: An intergovernmental organization sponsored by  the G7 to develop policies to combat money laundering and terrorism financing.</t>
  </si>
  <si>
    <t>GAFI (FATF)</t>
  </si>
  <si>
    <t>Groupe d’action financière : organisation intergouvernementale soutenue par le G7 pour développer des politiques de lutte contre le blanchiment de capitaux et le financement du terrorisme.</t>
  </si>
  <si>
    <r>
      <rPr>
        <sz val="10"/>
        <color rgb="FF000000"/>
        <rFont val="Calibri"/>
        <family val="2"/>
      </rPr>
      <t>GAFI</t>
    </r>
  </si>
  <si>
    <t>Grupo de Acción Financiera Internacional: Una organización intergubernamental patrocinada por el G7 para desarrollar políticas a fin de combatir el lavado de activos y el financiamiento del terrorismo.</t>
  </si>
  <si>
    <t>Fiduciary</t>
  </si>
  <si>
    <t xml:space="preserve">Alternative term for Custodial Bank. An individual or legal entity that manages funds or other property (property held under a fiduciary contract or similar legal mechanism) for the benefit of one of more third parties (beneficiaries). Fiduciaries have a duty to act in the best interest of the beneficiaries of the fiduciary contract. Fiduciaries and fiduciary contracts are legal constructs that are typically found in countries with a civil-law legal tradition (i.e., derived from the Continental European legal tradition). NOTE: Trustees and trusts are similar legal constructs that are specific to countries with a common-law legal tradition (i.e., derived from the English or American legal tradition). </t>
  </si>
  <si>
    <t>Mandataire</t>
  </si>
  <si>
    <t>Appellation alternative des banques dépositaires. Personne physique ou morale qui gère des fonds ou d’autres biens (biens détenus en vertu d’un contrat fiduciaire ou d’un mécanisme juridique comparable) pour le bénéfice d’une ou plusieurs tierces parties (les bénéficiaires). Lesmandataires ont le devoir d’agir au mieux des intérêts des bénéficiaires du contrat fiduciaire. Les mandataires et contrats fiduciaires sont des concepts juridiques généralement rencontrés dans les pays ayant une tradition juridique de droit civil (inspirée du droit de l’Europe continentale). REMARQUE : les « trustees » (fiduciaires) et « trusts » (fiducies) sont des concepts similaires propres aux pays de tradition juridique de la common-law (inspirée du droit anglo-américain). Pour éviter toute confusion dans le présent document, les termes "mandataire/contrat fiduciaire" sont utilisés en référence aux dispositions relevant de la tradition juridique de droit civil, tandis que les termes "fiduciaires/fiducies" sont utilisés en référence aux dispositions relevant de la tradition juridique de common-law.</t>
  </si>
  <si>
    <r>
      <rPr>
        <sz val="10"/>
        <color rgb="FF000000"/>
        <rFont val="Calibri"/>
        <family val="2"/>
      </rPr>
      <t>Fiduciario</t>
    </r>
  </si>
  <si>
    <r>
      <rPr>
        <sz val="10"/>
        <color rgb="FF000000"/>
        <rFont val="Calibri"/>
        <family val="2"/>
      </rPr>
      <t xml:space="preserve">Término alternativo para Banco Custodio. Una persona o entidad legal que administra los fondos u otros bienes (bienes en posesión conforme a un contrato fiduciario o mecanismo jurídico similar) en beneficio de una o más partes (beneficiarios). Los fiduciarios tienen el deber de actuar en favor de los intereses de los beneficiarios del contrato fiduciario. Los fiduciarios y los contratos fiduciarios son construcciones legales que generalmente se encuentran en países con una tradición jurídica de derecho civil (es decir, derivada de la tradición del derecho continental europeo). NOTA: Los fiduciarios y los fideicomisos son construcciones legales similares específicas de países con una tradición jurídica del </t>
    </r>
    <r>
      <rPr>
        <i/>
        <sz val="10"/>
        <color rgb="FF000000"/>
        <rFont val="Calibri"/>
        <family val="2"/>
      </rPr>
      <t>common-law</t>
    </r>
    <r>
      <rPr>
        <sz val="10"/>
        <color rgb="FF000000"/>
        <rFont val="Calibri"/>
        <family val="2"/>
      </rPr>
      <t xml:space="preserve"> (es decir, derivada de la tradición jurídica inglesa o americana). </t>
    </r>
  </si>
  <si>
    <t>FIU</t>
  </si>
  <si>
    <t>Financial Intelligence Unit: A national centre for the receipt and analysis of: (a) suspicious transaction reports; and (b) other information relevant to money laundering and financing of terrorism, and for the dissemination of the results of that analysis.</t>
  </si>
  <si>
    <t>CRF (FIU)</t>
  </si>
  <si>
    <t>Cellule du renseignement financier : un centre national pour la réception et l’analyse : (a) des déclarations d'opération suspecte, et (b) des autres informations relatives au blanchiment de capitaux et au financement du terrorisme, et de diffusion des résultats de cette analyse.</t>
  </si>
  <si>
    <r>
      <rPr>
        <sz val="10"/>
        <color rgb="FF000000"/>
        <rFont val="Calibri"/>
        <family val="2"/>
      </rPr>
      <t>UIF</t>
    </r>
  </si>
  <si>
    <t>Unidad de Inteligencia Financiera: Un centro nacional para la recepción y el análisis de: (a) reportes de operaciones sospechosas; y (b) demás información relacionada con el lavado de activos y el financiamiento del terrorismo. La UIF también se encarga de divulgar los resultados del análisis.</t>
  </si>
  <si>
    <t>Finance Operations (FinOps)</t>
  </si>
  <si>
    <t>Mobile Money Provider's function to manage financial operations. In particular, reconciliation and settlement with the trust bank and other financial partners. Ensures that e-money is balanced by real money in trust fund.</t>
  </si>
  <si>
    <t>Opérations financières (FinOps)</t>
  </si>
  <si>
    <t>Fonction du prestataire de service d’argent mobile chargée des activités financières, et notamment du rapprochement et des règlements avec la banque fiduciaire et les autres partenaires financiers. Veille à ce que l’encours d’argent électronique ait son équivalent en argent réel dans le fonds en fiducie.</t>
  </si>
  <si>
    <r>
      <rPr>
        <sz val="10"/>
        <color rgb="FF000000"/>
        <rFont val="Calibri"/>
        <family val="2"/>
      </rPr>
      <t>Operaciones Financieras (FinOps)</t>
    </r>
  </si>
  <si>
    <r>
      <rPr>
        <sz val="10"/>
        <color rgb="FF000000"/>
        <rFont val="Calibri"/>
        <family val="2"/>
      </rPr>
      <t>Función del Proveedor del Dinero Móvil para gestionar las operaciones financieras. En particular, la conciliación y liquidación con el banco fiduciario y otros socios financieros. Garantiza que el dinero electrónico esté compensado con dinero real en los fondos fiduciarios.</t>
    </r>
  </si>
  <si>
    <t>Financial ecosystem partners</t>
  </si>
  <si>
    <t>For the purposes of the Code, “financial ecosystem partners” are entities that are connected to the mobile money service to provide a financial service. Examples include, but are not limited to, banks (custodial banks and account-holding banks), entities that send or receive bulk payments, International money transfer providers, ATM providers, payment switches, and other payment service providers (national and international). Entities would typically connect to the mobile money service via technical interfaces or data exchange.</t>
  </si>
  <si>
    <t>Partenaires de l'écosystème financier</t>
  </si>
  <si>
    <t>Dans le cadre du Code de conduite, les « partenaires de l’écosystème financier » désignent les entités connectées au service d’argent mobile dans le but de fournir un service financier. Cela comprend par exemple, sans s’y limiter, les banques (banques dépositaires et autres établissements financiers détenteurs de comptes), les entités émettant ou recevant des paiements groupés, les prestataires de services de transfert d'argent à l'international, les prestataires de GAB, les prestataires de services de gestion de paiement et autres prestataires de services de paiement (nationaux ou internationaux). Ces entités sont généralement connectées au service d’argent mobile par le biais d’interfaces techniques ou de systèmes d’échange de données.</t>
  </si>
  <si>
    <t>Socios del ecosistema financiero</t>
  </si>
  <si>
    <t>Para los fines del Código, “socios del ecosistema financiero” son entidades que están conectadas con el servicio del dinero móvil para prestar un servicio financiero. Los ejemplos incluyen, sin carácter limitativo, bancos (bancos custodio y bancos tenedores de cuentas), entidades que envían o reciben pagos globales, proveedores internacionales de transferencias de dinero,  proveedores de cajeros automáticos, cambios y otros proveedores de servicios de pagos (nacionales e internacionales). Generalmente, las entidades se conectan al servicio del dinero móvil a través de interfaces técnicas o intercambio de datos.</t>
  </si>
  <si>
    <t>Fraud, Risk and AML Management 
(FraudRisk)</t>
  </si>
  <si>
    <t>Mobile Money Provider's function which manages risk, fraud and AML. Sets policies and ensures the relevant departments fulfil the requirements for managing and mitigating risks. Operationally responsible for investigating frauds and watchlist screening. Should be implemented as a separate function from business operations to avoid conflict of interest.</t>
  </si>
  <si>
    <t>Gestion des risques, de la fraude et de la lutte contre le blanchiment de capitaux (FraudRisk)</t>
  </si>
  <si>
    <t xml:space="preserve">Fonction du prestataire de service d’argent mobile chargée de la gestion des risques, de la fraude et de la lutte contre le blanchiment de capitaux. Définit les politiques et s’assure que les départements concernés respectent leurs obligations de gestion et de prévention des risques. A la responsabilité opérationnelle  des enquêtes relatives aux situations de fraude et de la vérification des listes de surveillance. Doit être séparée des activités d’exploitation pour éviter les conflits d’intérêts. </t>
  </si>
  <si>
    <r>
      <rPr>
        <sz val="10"/>
        <color rgb="FF000000"/>
        <rFont val="Calibri"/>
        <family val="2"/>
      </rPr>
      <t>Gestión de Fraude, Riesgo y ALA
(FraudRisk)</t>
    </r>
  </si>
  <si>
    <t>Función del Proveedor del Dinero Móvil que realiza la gestión de riesgos, fraude y anti lavado de activos. Establece políticas y garantiza que los departamentos correspondientes cumplan con los requisitos para gestionar y mitigar los riesgos. Es operativamente responsable de investigar el fraude y analizar las listas de control. Se debe implementar como una función independiente de las operaciones del negocio para evitar conflictos de interés.</t>
  </si>
  <si>
    <t>Functional architecture</t>
  </si>
  <si>
    <t>A Functional Architecture is a document describing the system architecture according to system function and interactions between functional components. It defines how the functions will operate together as the mobile money system. It is focused on function and logical interactions rather than hardware (which is covered in the infrastructure architecture).</t>
  </si>
  <si>
    <t>Architecture fonctionnelle</t>
  </si>
  <si>
    <t>L’architecture fonctionnelle est un document qui décrit l’architecture des systèmes en termes de fonctionnalités et d’interactions entre ses composants fonctionnels. Il définit le mode de fonctionnement commun des différents composants pour former le système de l’argent mobile et ne couvre que les fonctions et interactions logiques (les équipements informatiques proprement dits étant décrits dans l’architecture d’infrastructure).</t>
  </si>
  <si>
    <r>
      <rPr>
        <sz val="10"/>
        <color rgb="FF000000"/>
        <rFont val="Calibri"/>
        <family val="2"/>
      </rPr>
      <t>Arquitectura funcional</t>
    </r>
  </si>
  <si>
    <r>
      <rPr>
        <sz val="10"/>
        <color rgb="FF000000"/>
        <rFont val="Calibri"/>
        <family val="2"/>
      </rPr>
      <t>Una Arquitectura Funcional es un documento que describe la arquitectura del sistema conforme a la función del sistema y a las interacciones entre los componentes funcionales. Define cómo las funciones operarán en conjunto como el sistema del dinero móvil. El foco está puesto en las interacciones funcionales y lógicas y no en el hardware (que está contemplado en la arquitectura de la infraestructura).</t>
    </r>
  </si>
  <si>
    <t>Head of Mobile Money</t>
  </si>
  <si>
    <t>The Head of Mobile money is responsible for running the mobile money service for the provider. This individual reports to senior management on the performance of the mobile money business against its strategic objectives.
Also known as Mobile Money CEO or similar title.</t>
  </si>
  <si>
    <t>Responsable de l’exploitation de l’argent mobile</t>
  </si>
  <si>
    <r>
      <t xml:space="preserve">Le Responsable de l’exploitation de l’argent mobile est chargé de la gestion du service d’argent mobile pour le compte du prestataire. Cette personne fournit à la direction générale des rapports concernant la performance de l’activité d’argent mobile comparée à ses objectifs stratégiques.
</t>
    </r>
    <r>
      <rPr>
        <sz val="10"/>
        <color theme="1"/>
        <rFont val="Calibri"/>
        <family val="2"/>
      </rPr>
      <t>Également désigné par le titre de PDG Argent Mobile ou tout autre titre similaire.</t>
    </r>
  </si>
  <si>
    <r>
      <rPr>
        <sz val="10"/>
        <color rgb="FF000000"/>
        <rFont val="Calibri"/>
        <family val="2"/>
      </rPr>
      <t>Jefe del Dinero Móvil</t>
    </r>
  </si>
  <si>
    <r>
      <rPr>
        <sz val="10"/>
        <color rgb="FF000000"/>
        <rFont val="Calibri"/>
        <family val="2"/>
      </rPr>
      <t>El Jefe del Dinero Móvil es responsable de ejecutar el servicio del dinero móvil para el proveedor. Esta persona reporta a la alta gerencia el desempeño del negocio del dinero móvil en relación con sus objetivos estratégicos.
También conocido como CEO del Dinero Móvil o cargo similar.</t>
    </r>
  </si>
  <si>
    <t>Horizontal scaling / scalability</t>
  </si>
  <si>
    <t>Horizontal scaling means expanding the system capacity by adding additional system components (rather than increasing the capacity of individual components, which is vertical scaling). It requires the system to be architected so that it can perform functions in parallel to use the additional components. The horizontal scalability of a system is its capability to scale horizontally.</t>
  </si>
  <si>
    <t>Expansion horizontale</t>
  </si>
  <si>
    <t>L'expansion horizontale désigne l'augmentation des capacités d'un système par l'ajout de composants supplémentaires (plutôt que par l'augmentation de la capacité de chaque composant, appelée expansion verticale). Elle nécessite que l'architecture du système l'autorise à exécuter des fonctions en parallèle de l'utilisation des composants supplémentaires.</t>
  </si>
  <si>
    <r>
      <rPr>
        <sz val="10"/>
        <color rgb="FF000000"/>
        <rFont val="Calibri"/>
        <family val="2"/>
      </rPr>
      <t>Escalamiento / escalabilidad horizontal</t>
    </r>
  </si>
  <si>
    <r>
      <rPr>
        <sz val="10"/>
        <color rgb="FF000000"/>
        <rFont val="Calibri"/>
        <family val="2"/>
      </rPr>
      <t>Escalamiento horizontal significa expandir la capacidad del sistema agregando componentes adicionales del sistema (en lugar de aumentar la capacidad de los componentes individuales, que es escalamiento vertical). Requiere que la arquitectura del sistema permita realizar funciones en paralelo para utilizar los componentes adicionales. La escalabilidad horizontal de un sistema es su capacidad de escalar horizontalmente.</t>
    </r>
  </si>
  <si>
    <t>Human Resources Management (HR)</t>
  </si>
  <si>
    <t>Mobile Money Provider's function which manages employees within the mobile money functions. Responsible for recruitment, training and termination.</t>
  </si>
  <si>
    <t>Gestion des ressources humaines (GRH)</t>
  </si>
  <si>
    <t>Fonction du prestataire de service d’argent mobile chargée de la gestion du personnel des différentes fonctions de l’argent mobile. Est responsable du recrutement, de la formation et du licenciement.</t>
  </si>
  <si>
    <r>
      <rPr>
        <sz val="10"/>
        <color rgb="FF000000"/>
        <rFont val="Calibri"/>
        <family val="2"/>
      </rPr>
      <t>Gestión de Recursos Humanos (RR.HH.)</t>
    </r>
  </si>
  <si>
    <r>
      <rPr>
        <sz val="10"/>
        <color rgb="FF000000"/>
        <rFont val="Calibri"/>
        <family val="2"/>
      </rPr>
      <t>Función del Proveedor del Dinero Móvil que gestiona los empleados dentro de las funciones del dinero móvil. Responsable del reclutamiento, capacitación y finalización.</t>
    </r>
  </si>
  <si>
    <t>Incident</t>
  </si>
  <si>
    <t>An incident is an unplanned interruption to a service, a reduction in the quality of a service or an event that has not yet impacted the service to the customer.
ITIL 3 defines an incident as any event that is (1) unplanned; and (2) causes an interruption in service or a deterioration in service quality. ITIL lays out the foundations of Incident Management principles in order to address incidents quickly and restore services to full capacity as soon as possible. What is important to note regarding incidents is that any planned service disruption or reduction in quality is not an incident. For example, if you take systems offline for updating, backing up, or maintenance, it isn’t an incident, because it is planned. Additionally, a problem can be a problem without being an incident, because unless the problem causes an interruption in service or deterioration in quality, it isn’t an incident. In other words, if you discover an issue before it causes disruptions, by definition it isn’t an incident.</t>
  </si>
  <si>
    <t>Un incident est une interruption imprévue du fonctionnement d'un service, une baisse de la qualité d'un service ou un événement n'ayant pas encore eu d'impact sur le service aux clients.
ITIL 3 définit un accident comme tout événement qui est (1) inattendu, et (2) entraîne l'interruption d'un service ou la détérioration de la qualité d'un service. ITIL définiti les bases des principes de la gestion des incidents afin de résoudre ceux-ci rapidement et rétablir la pleine capacité des services aussi rapidement que possible. Il est important de noter que toute perturbation de service ou de détérioration de la qualité qui est prévue n'est pas considérée comme un accident. Par exemple, si vous arrêtez des systèmes pour mise à jour, sauvegarde ou maintenance, il ne s'agit pas d'un incident, car cette opération est planifiée, En outre, un problème n'est pas forcément un incident car il n'entraîne pas forcément une interruption d'un service ou la détérioration de la qualité, En d'autres termes, si vous découvrez un problème avant qu'il n'entraîne des perturbations, il ne s'agit pas d'un incident par définition.</t>
  </si>
  <si>
    <r>
      <rPr>
        <sz val="10"/>
        <color rgb="FF000000"/>
        <rFont val="Calibri"/>
        <family val="2"/>
      </rPr>
      <t>Incidente</t>
    </r>
  </si>
  <si>
    <r>
      <rPr>
        <sz val="10"/>
        <color rgb="FF000000"/>
        <rFont val="Calibri"/>
        <family val="2"/>
      </rPr>
      <t>Un incidente es una interrupción no planificada del servicio, una reducción en la calidad de un servicio o un evento que todavía no afectó el servicio del cliente.
ITIL 3 define un incidente como un evento (1) no planificado; y (2) que causa una interrupción del servicio o un deterioro en la calidad del servicio. ITIL establece las bases de los principios de Gestión de Incidentes para responder rápidamente ante los incidentes y restablecer la plena capacidad de los servicios lo antes posible. En lo que respecta a incidentes, cabe destacar que cualquier interrupción del servicio o reducción de calidad no planificada no es un incidente. Por ejemplo, si los servicios están fuera de línea para su actualización, realización de copias de respaldo o mantenimiento, no se trata de un incidente porque es planificado. Además, un problema puede ser un problema sin ser un incidente, porque salvo el problema cause una interrupción del servicio o un deterioro de la calidad, no es un incidente. En otras palabras, si se descubre un problema antes de que cause interrupciones, por definición no se trata de un incidente.</t>
    </r>
  </si>
  <si>
    <t>Information security</t>
  </si>
  <si>
    <t>Information security includes three main dimensions: confidentiality, availability and integrity. Information security involves the application and management of appropriate security measures that involves consideration of a wide range of threats, with the aim of ensuring sustained business success and continuity, and minimising impacts of information security incidents. Information security is achieved through the implementation of an applicable set of controls, selected through the chosen risk management process and managed using an ISMS, including policies, processes, procedures, organizational structures, software and hardware to protect the identified information assets.</t>
  </si>
  <si>
    <t>Sécurité de l'information</t>
  </si>
  <si>
    <t>La sécurité de l'information revêt trois grandes dimensions : confidentialité, disponibilité et intégrité. Elle implique de mettre en place et de gérer des mesures de sécurité appropriées tenant compte d’un large éventail de risques, dans le but de garantir le bon fonctionnement durable de l’entreprise et de minimiser l’impact des incidents de sécurité. Elle passe par la mise en œuvre d’un ensemble adapté de mesures de prévention, sélectionnées dans le cadre du processus choisi de gestion des risques et gérées au moyen d’un SGSI, et se compose de politiques, processus, procédures, structures organisationnelles, logiciels et équipements ayant pour but de protéger les informations jugées sensibles.</t>
  </si>
  <si>
    <r>
      <rPr>
        <sz val="10"/>
        <color rgb="FF000000"/>
        <rFont val="Calibri"/>
        <family val="2"/>
      </rPr>
      <t>Seguridad de la información</t>
    </r>
  </si>
  <si>
    <t>La seguridad de la información incluye tres dimensiones principales: confidencialidad, disponibilidad e integridad. La seguridad de la información involucra la aplicación y gestión de las medidas de seguridad adecuadas que incluye considerar una amplia gama de amenazas, con el objetivo de garantizar el éxito y la continuidad sostenida del negocio, y minimizar los impactos de los incidentes de seguridad de la información. La seguridad de la información se logra a través de la implementación de un conjunto de controles aplicables, seleccionados mediante el proceso de gestión de riesgos correspondiente y gestionados mediante un ISMS, que incluya políticas, procesos, procedimientos, estructuras organizacionales, software y hardware para proteger los dinero de información identificados.</t>
  </si>
  <si>
    <t>Information Security Management System (ISMS)</t>
  </si>
  <si>
    <t xml:space="preserve">An Information Security Management System (ISMS) consists of the policies, procedures, guidelines, and associated resources and activities, collectively managed by an organization, in the pursuit of protecting its information assets. An ISMS is a systematic approach for establishing, implementing, operating, monitoring, reviewing, maintaining and improving an organization’s information security to achieve business objectives. It is based upon a risk assessment and the organization's risk acceptance levels designed to effectively treat and manage risks. </t>
  </si>
  <si>
    <t>Système de gestion de la sécurité des informations (SGSI)</t>
  </si>
  <si>
    <t xml:space="preserve">Un système de gestion de la sécurité des informations (SGSI) se compose des politiques, procédures, directives, ressources et activités s'y rattachant et gérées collectivement par une organisation dans le but de protéger les informations jugées sensibles. Un SGSI correspond à une approche systématique de la mise en place, de la mise en œuvre, du fonctionnement, du suivi, de l'examen, de la maintenance et de l'amélioration de la sécurité des informations détenues par une organisation en vue de la réalisation de ses objectifs d'entreprise. Il repose sur une évaluation des risques et le niveau de tolérance à ces risques accepté par l'organisation en vue de les prévenir et de les gérer efficacement. </t>
  </si>
  <si>
    <r>
      <rPr>
        <sz val="10"/>
        <color rgb="FF000000"/>
        <rFont val="Calibri"/>
        <family val="2"/>
      </rPr>
      <t>Sistema de Gestión de Seguridad de la Información (ISMS)</t>
    </r>
  </si>
  <si>
    <r>
      <rPr>
        <sz val="10"/>
        <color rgb="FF000000"/>
        <rFont val="Calibri"/>
        <family val="2"/>
      </rPr>
      <t xml:space="preserve">Un Sistema de Gestión de Seguridad de la Información (ISMS) consiste en políticas, procedimientos, lineamientos y recursos y actividades asociadas, gestionadas conjuntamente por una organización a fin de proteger sus activos de información. Un ISMS es un enfoque sistemático para establecer, implementar, operar, monitorear, revisar, mantener y mejorar la seguridad de la información de una organización para cumplir con los objetivos del negocio. Se basa en una evaluación de riesgos y en los niveles de aceptación de riesgos de una organización diseñados para tratar y gestionar los riesgos con eficacia. </t>
    </r>
  </si>
  <si>
    <t>Infrastructure architecture</t>
  </si>
  <si>
    <t>The Infrastructure Architecture document describes the system architecture according to system hardware and interactions between hardware components. It defines how the hardware components will operate together as the mobile money system. It is includes details of physical components, such as servers, databases, network components and external physical connections. it is a literal representation of the system; a functional view is documented in the functional architecture.</t>
  </si>
  <si>
    <t>Architecture d’infrastructure</t>
  </si>
  <si>
    <t>L’architecture d’infrastructure est un document qui décrit l’architecture des systèmes en termes d’équipements physiques et d’interactions entre ces équipements. Il définit le mode de fonctionnement commun de ces équipements pour former le système de l’argent mobile et en détaille les composantes matérielles telles que serveurs, bases de données, équipements de réseau et connexions physiques externes. Il s’agit d’une représentation littérale du système,  la perspective fonctionnelle étant décrite par l’architecture fonctionnelle.</t>
  </si>
  <si>
    <r>
      <rPr>
        <sz val="10"/>
        <color rgb="FF000000"/>
        <rFont val="Calibri"/>
        <family val="2"/>
      </rPr>
      <t>Arquitectura de la infraestructura</t>
    </r>
  </si>
  <si>
    <r>
      <rPr>
        <sz val="10"/>
        <color rgb="FF000000"/>
        <rFont val="Calibri"/>
        <family val="2"/>
      </rPr>
      <t>El documento de la Arquitectura de la Infraestructura describe la arquitectura del sistema conforme al hardware y a las interacciones entre los componentes del hardware. Define cómo los componentes del hardware operarán en conjunto como el sistema del dinero móvil. Incluye detalles de los componentes físicos, como los servidores, bases de datos, componentes de red y conexiones físicas externas. Es una representación literal del sistema; la visión funcional está documentada en la arquitectura funcional.</t>
    </r>
  </si>
  <si>
    <t>Initiated transactions</t>
  </si>
  <si>
    <t>Refer to "completed transactions"</t>
  </si>
  <si>
    <t>Transaction initiée</t>
  </si>
  <si>
    <t>Voir "transaction conclue"</t>
  </si>
  <si>
    <r>
      <rPr>
        <sz val="10"/>
        <color rgb="FF000000"/>
        <rFont val="Calibri"/>
        <family val="2"/>
      </rPr>
      <t>Transacciones iniciadas</t>
    </r>
  </si>
  <si>
    <r>
      <rPr>
        <sz val="10"/>
        <color rgb="FF000000"/>
        <rFont val="Calibri"/>
        <family val="2"/>
      </rPr>
      <t>Ver "transacciones completadas"</t>
    </r>
  </si>
  <si>
    <t>IPA - Initial Privacy Assessment</t>
  </si>
  <si>
    <t>Initial Privacy Assessment to identify personal data. IPAs are simple questionnaires that are completed by the system owner in collaboration with the data owner.</t>
  </si>
  <si>
    <t>EPC (IPA)</t>
  </si>
  <si>
    <t>Évaluation préalable de confidentialité. Permet d’identifier les données à caractère personnel. L’EPC est un simple questionnaire complété par le propriétaire du système en collaboration avec le propriétaire des données.</t>
  </si>
  <si>
    <r>
      <rPr>
        <sz val="10"/>
        <color rgb="FF000000"/>
        <rFont val="Calibri"/>
        <family val="2"/>
      </rPr>
      <t>IPA - Evaluación de Privacidad Inicial</t>
    </r>
  </si>
  <si>
    <r>
      <rPr>
        <sz val="10"/>
        <color rgb="FF000000"/>
        <rFont val="Calibri"/>
        <family val="2"/>
      </rPr>
      <t>Evaluación de Privacidad Inicial para identificar datos personales. Las IPA son cuestionarios sencillos que completa el titular del sistema en colaboración con el titular de los datos.</t>
    </r>
  </si>
  <si>
    <t>KYC tier</t>
  </si>
  <si>
    <t>Under a risk-based approach, customers should be grouped into "tiers" according to the quantity and quality of KYC data provided. Different transaction/balance limits should be assigned to each tier accordingly. Higher transaction/balance limits should require more KYC and more verification. KYC tiers are referred to in 2.5.1 as "minimum KYC", "regular KYC", "business customer KYC".</t>
  </si>
  <si>
    <t>Niveau de vérification d'identité (KYC Tier)</t>
  </si>
  <si>
    <t>Dans le cadre d'une approche fondée sur le niveau de risque, les clients doivent être regroupés en différentes catégories en fonction de la quantité et de la qualité des renseignements d'identité fournis. Différents plafonds d'opération/solde seront assignés à chaque catégorie en fonction du niveau de risque, les plafonds plus élevés requérant plus de renseignements d'identité et de vérifications. Les différents niveaux de vérification d'identité des clients sont mentionnés dans le sous-sous-principe 2.5.1 sous les termes "vérification minimale", "vérification normale" et "vérification des clients professionnels".</t>
  </si>
  <si>
    <t>Capa de CSC (Registro de Conocimiento del Cliente)</t>
  </si>
  <si>
    <t>Conforme a un enfoque basado en riesgos, se debe agrupar a los cliente en "capas" según la cantidad y la calidad de los datos de CSC suministrados. En consecuencia, se deben asignar diferentes límites de transacciones/saldos a cada capa. Los límites de transacciones/saldos más altos deben requerir un mayor CSC y más verificación. En 2.5.1 se hace referencia a las capas de CSC como "CSC mínimo", "CSC regular", "CSC del cliente comercial".</t>
  </si>
  <si>
    <t>Liquidity</t>
  </si>
  <si>
    <t>Agents require both e-money and cash to service customers. Sufficient levels of both are required: if e-money levels are too low then agents cannot perform cash-ins and if cash is too low then agents cannot perform cash-outs. Agents can increase their e-money level by depositing cash with the provider. Alternatively, if super agents are offered, agents can use a super agent to manage their liquidity by exchanging quantities of e-money for cash or vice-versa.</t>
  </si>
  <si>
    <t>Liquidité</t>
  </si>
  <si>
    <t>Les agents ont besoin à la fois d’argent électronique et d’argent liquide pour servir les clients, avec des encours suffisant de chaque : avec un niveau insuffisant d’argent électronique, les agents ne peuvent pas effectuer des opérations de dépôts d’espèces, et avec un niveau insuffisant d’argent liquide, les agents ne peuvent pas effectuer des opérations de retrait d’espèces. Les agents peuvent augmenter leur encaisse d’argent électronique en déposant de l’argent liquide auprès du prestataire. Par ailleurs, lorsqu’il existe des super-agents, les agents peuvent s’en servir pour gérer leur liquidité en échangeant des sommes d’argent électronique contre de l’argent liquide ou inversement.</t>
  </si>
  <si>
    <r>
      <rPr>
        <sz val="10"/>
        <color rgb="FF000000"/>
        <rFont val="Calibri"/>
        <family val="2"/>
      </rPr>
      <t>Liquidez</t>
    </r>
  </si>
  <si>
    <r>
      <rPr>
        <sz val="10"/>
        <color rgb="FF000000"/>
        <rFont val="Calibri"/>
        <family val="2"/>
      </rPr>
      <t>Para atender a los clientes, los agentes requieren no solo dinero electrónico sino también efectivo. Se requieren niveles suficientes de ambos: si los niveles de dinero electrónico son demasiado bajos entonces los agentes no pueden realizar ingresos de efectivo y si los niveles de efectivo son demasiado bajos entonces los agentes no pueden realizar retiros de efectivo. Los agentes pueden aumentar su nivel de dinero electrónico depositando efectivo al proveedor. Como alternativa, si se ofrecen súper agentes, los agentes pueden utilizar un súper agente para gestionar su liquidez mediante el intercambio de dinero móvil por efectivo y viceversa.</t>
    </r>
  </si>
  <si>
    <t>Limits (transaction and balance limits)</t>
  </si>
  <si>
    <t>Transaction and balance limits are imposed to manage the risk of abuse of the service (for fraud, money laundering or terrorist financing). Limits are typically low relative to bank accounts and this limits the impact of any abuse.</t>
  </si>
  <si>
    <t xml:space="preserve">Plafonds (d'opération ou de solde) </t>
  </si>
  <si>
    <t>Les plafonds d’opération et de solde sont mis en place pour empêcher l’usage malhonnête du service (à des fins de fraude, de blanchiment de capitaux ou de financement du terrorisme). Ces plafonds sont généralement faibles par rapport aux comptes bancaires, ce qui limite l’impact de toute utilisation malhonnête.</t>
  </si>
  <si>
    <r>
      <rPr>
        <sz val="10"/>
        <color rgb="FF000000"/>
        <rFont val="Calibri"/>
        <family val="2"/>
      </rPr>
      <t>Límites (límites de transacciones y saldos)</t>
    </r>
  </si>
  <si>
    <t>Se imponen límites de transacciones y saldos para gestionar el riesgo de abuso del servicio (por fraude, lavado de activos o financiamiento del terrorismo). Generalmente, los límites relativos a las cuentas bancarias son bajos y esto limita el impacto de cualquier abuso.</t>
  </si>
  <si>
    <t>Management review</t>
  </si>
  <si>
    <t>A management review is a detailed review of business operations and reports to the head of mobile money.</t>
  </si>
  <si>
    <r>
      <rPr>
        <sz val="10"/>
        <color rgb="FF000000"/>
        <rFont val="Calibri"/>
        <family val="2"/>
      </rPr>
      <t>Évaluation de la gestion</t>
    </r>
  </si>
  <si>
    <r>
      <rPr>
        <sz val="10"/>
        <color rgb="FF000000"/>
        <rFont val="Calibri"/>
        <family val="2"/>
      </rPr>
      <t>Une évaluation de la gestion est un examen détaillé des activités, fourni sous forme de rapport à la direction de l’argent mobile.</t>
    </r>
  </si>
  <si>
    <r>
      <rPr>
        <sz val="10"/>
        <color rgb="FF000000"/>
        <rFont val="Calibri"/>
        <family val="2"/>
      </rPr>
      <t>Revisión de gestión</t>
    </r>
  </si>
  <si>
    <r>
      <rPr>
        <sz val="10"/>
        <color rgb="FF000000"/>
        <rFont val="Calibri"/>
        <family val="2"/>
      </rPr>
      <t>Una revisión de gestión es una revisión detallada de las operaciones y los informes al jefe del dinero móvil.</t>
    </r>
  </si>
  <si>
    <t>Master agent</t>
  </si>
  <si>
    <t>A master agent is a company with a number of outlets belonging to it. The master agent signs an agent agreement with the provider and manages its outlets as individual agents.</t>
  </si>
  <si>
    <t>Agent principal (ou master agent)</t>
  </si>
  <si>
    <t xml:space="preserve">Un agent principal (ou « master agent ») est une société possédant un certain nombre de points de vente. L’agent principal signe un contrat d’agent avec le prestataire et gère ses points de vente comme autant d’agents individuels. </t>
  </si>
  <si>
    <r>
      <rPr>
        <sz val="10"/>
        <color rgb="FF000000"/>
        <rFont val="Calibri"/>
        <family val="2"/>
      </rPr>
      <t>Agente maestro</t>
    </r>
  </si>
  <si>
    <r>
      <rPr>
        <sz val="10"/>
        <color rgb="FF000000"/>
        <rFont val="Calibri"/>
        <family val="2"/>
      </rPr>
      <t>Un agente maestro es una compañía titular de una cantidad de comercios. El agente maestro firma un acuerdo de agente con el proveedor y gestiona sus comercios como agentes individuales.</t>
    </r>
  </si>
  <si>
    <t>MLRO</t>
  </si>
  <si>
    <t>Money Laundering Reporting Officer: an individual who is the focal point for a firm’s adherence to anti-money laundering and terrorist financing regulations.</t>
  </si>
  <si>
    <t>Responsable anti-blanchiment (MLRO)</t>
  </si>
  <si>
    <t>Le responsable anti-blanchiment (ou Money Laundering Reporting Officer - MLRO en anglais) est le point de contact principal au sein d'une société en matière de respect des réglementations relatives à la lutte contre le blanchiment de capitaux et le financement du terrorisme (également appelé correspondant anti-blanchiment).</t>
  </si>
  <si>
    <r>
      <rPr>
        <sz val="10"/>
        <color rgb="FF000000"/>
        <rFont val="Calibri"/>
        <family val="2"/>
      </rPr>
      <t>MLRO</t>
    </r>
  </si>
  <si>
    <t>Funcionario de Reporte del lavado de activos: una persona que es el punto focal para el cumplimiento por parte de una firma de las regulaciones contra el lavado de activos y el financiamiento del terrorismo.</t>
  </si>
  <si>
    <t>Mobile money data</t>
  </si>
  <si>
    <t>The customer data held by the mobile money system. Providers should consider legislation regarding processing of data (production data and use of production data for testing), securing data, use of data for marketing / credit scoring and government access to data.</t>
  </si>
  <si>
    <t>Données de l'argent mobile</t>
  </si>
  <si>
    <t>Données des clients conservées par le système de l’argent mobile. Les prestataires doivent tenir compte  de la législation relative au traitement des données (données de production et utilisation de celles-ci pour des tests), à la sécurité des données, à l’utilisation des données à des fins de marketing / notation de crédit et à l’accès des pouvoirs publics aux données.</t>
  </si>
  <si>
    <r>
      <rPr>
        <sz val="10"/>
        <color rgb="FF000000"/>
        <rFont val="Calibri"/>
        <family val="2"/>
      </rPr>
      <t>Datos del dinero móvil</t>
    </r>
  </si>
  <si>
    <r>
      <rPr>
        <sz val="10"/>
        <color rgb="FF000000"/>
        <rFont val="Calibri"/>
        <family val="2"/>
      </rPr>
      <t>Los datos de los clientes incluidos en el sistema del dinero móvil. Los proveedores deben considerar la legislación relativa al procesamiento de datos (datos de producción y uso de los datos de producción para la realización de pruebas), seguridad de los datos, uso de los datos para marketing / puntajes de crédito y acceso del gobierno a los datos.</t>
    </r>
  </si>
  <si>
    <t>Mobile money services in scope of MMC</t>
  </si>
  <si>
    <t>Mobile Money encompasses a number of services which are in scope of MM Certification. Mobile Money also enables payments for other services, which themselves are outside the scope of MMC (e.g. provision of utility services). Services are considered to be in scope of MMC if the customer's perception is that the service is being offered as part of mobile money (instead of being simply a payment channel: for example bill payment, where the customer does not perceive the utility company to be part of mobile money).
This can be determined from three factors:
    1. Operation – is the service primarily set up and used via the mobile money handset interface or agents?
    2. Branding – is the service named or co-branded with the MM service name, logo or brand?
    3. Marketing – is the service marketed as a mobile money product, or is it exclusive to mobile money customers?
If the answer to at least two of these factors is "yes" then the service is likely to be perceived by customers as being part of the mobile money service and is therefore in scope of MMC.
In-scope services may include the following, depending on the provider:
   • Transfers on-net (to registered and unregistered users) and off-net (e.g. to interoperability partners &amp; banks)
   • Transfers internationally (IMT)
   • Deposits/withdrawals at agent or ATM
   • Bill payments (as payment channel only)
   • Merchant payments (as payment channel only)
   • Loans, savings &amp; insurance offered as part of mobile money</t>
  </si>
  <si>
    <t>Services de l'argent mobile entrant dans le champ d'application de la MMC</t>
  </si>
  <si>
    <t>L'argent mobile comprend un certain nombre de services inclus dans le champ d'application de la Certification de l'argent mobile (MMC). L'argent mobile permet également de payer d'autres services en dehors de ce champ d'application (par ex. la fourniture de services publics). Les services sont considérés comme inclus dans le champ d'application de la MMC si le client estime que le service est offert dans le cadre du service de l'argent mobile (et non comme un simple canal de paiement : par exemple, pour le paiement de factures, lorsque le client estime que la société fournissant le service public n'est pas un acteur de l'argent mobile).
Trois facteurs doivent être pris en compte à cet effet :
  1. Opération - le service est-il configuré et utilisé principalement par le biais de l'interface d'argent mobile sur le téléphone mobile ou d'agents ?
  2. Marque - le service est-il identifié par le nom, le logo ou la marque du service d'argent mobile ou d'un partenariat incluant le service d'argent mobile ?
  3. Marketing - le service est-il commercialisé en tant que produit de l'argent mobile ou est-il destiné exclusivement aux clients de l'argent mobile ?
Au moins deux réponses affirmatives à ces trois questions signifient que le service a de grandes chances d'être perçu par les clients comme faisant partie du service d'argent mobile, et entre donc dans le champ d'application de la MMC.
Les services entrant dans le champ d'application de la MMC incluent notamment les services suivants, en fonction du prestataire :
   •Transferts sur réseau (aux utilisateurs enregistrés ou non enregistrés) et hors réseau (par ex. aux partenaires d'interopérabilité et aux banques)
   • Transferts internationaux (IMT)
   • Dépôts/retraits auprès d'un agent ou par le biais d'un GAB
   • Paiement de factures (comme canal de paiement uniquement)
   • Paiements de commerçants (comme canal de paiement uniquement)
   • Services de prêts, d'épargne et d'assurance offerts dans le cadre du service d'argent mobile</t>
  </si>
  <si>
    <t>Servicios del dinero móvil dentro del alcance de MMC</t>
  </si>
  <si>
    <t>Dinero Móvil abarca una serie de servicios que se encuentran dentro del alcance de la Certificación del Dinero Móvil. Dinero Móvil también permite pagos por otros servicios fuera del alcance de of MMC (por ej., prestación de servicios públicos). Se considera que los servicios están dentro de MMC si el cliente percibe que el servicio se ofrece como parte de dinero móvil (en lugar de ser solo un canal de pago: por ejemplo, pago de facturas, cuando el cliente no percibe que la compañía de servicios públicos es parte de dinero móvil).
Esto se puede determinar en base a tres factores:
    1. Operación – ¿el servicio está configurado y es utilizado principalmente a través de la interfaz de dinero móvil en el dispositivo o de los agentes?
    2. Marca – ¿el servicio lleva el nombre o la marca conjunta del nombre, logo o marca del servicio del dinero móvil?
    3. Marketing – ¿el servicio se comercializa como un producto del dinero móvil o es exclusivo para clientes del dinero móvil?
Si la respuesta a, por lo menos, dos de estos tres factores es "sí", entonces probablemente el servicio sea percibido por los clientes como parte del servicio del dinero móvil y, en consecuencia, se encuentre dentro del alcance de MMC.
Los servicios dentro del alcance pueden incluir lo sigiuente, dependiendo del proveedor:
   • Transferencias en la red (a usuarios registrados y no registrados) y fuera de la red (por ej., a socios de interoperabilidad y bancos)
   • Transferencias internacionales (IMT)
   • Depósitos/retiros en el agente o en cajeros automáticos
   • Pagos de facturas (como canal de pagos solamente)
   • Pagos a comerciantes (como canal de pagos solamente)
   • Préstamo / ahorro / seguro ofrecido como parte del dinero móvil</t>
  </si>
  <si>
    <t>Mobile money system</t>
  </si>
  <si>
    <t>The system or systems that provide the mobile money service. In addition to the core accounting and transaction system it could also include systems such as reporting system, AML system, smartphone system, gateway system etc.</t>
  </si>
  <si>
    <t>Système de l'argent mobile</t>
  </si>
  <si>
    <t xml:space="preserve">Le ou les systèmes qui permettent d’offrir le service d’argent mobile. Ils peuvent comprendre notamment, en plus du système de comptabilité et de transaction de base, des systèmes de production de rapports, de lutte contre le blanchiment de capitaux, de téléphonie intelligente, de passerelle etc. </t>
  </si>
  <si>
    <t>Sistema del dinero móvil</t>
  </si>
  <si>
    <t>El sistema o los sistemas que prestan el servicio del dinero móvil. Además del sistema central contable y de transacciones, también podría incluir sistemas adicionales, como por ejemplo el sistema de generación de informes, sistema ALA, sistema para smartphones, sistema de gateway, etc.</t>
  </si>
  <si>
    <t>Mobile money system component</t>
  </si>
  <si>
    <t>The individual server components that constitute the mobile money system. For example, the overall MM system could comprise a number of system components for presentation layer, interface layer, application layer and database layer. Several components could be duplicated for redundancy or capacity.</t>
  </si>
  <si>
    <t>Composante du système de l'argent mobile</t>
  </si>
  <si>
    <t>Désigne les composantes individuelles du serveur constituant le système de l'argent mobile. Par exemple, le système global de l'argent mobile peut intégrer un certain nombre de composantes système pour la couche présentation, la couche interface, la couche application et la couche de base de données. Plusieurs composantes peuvent être dupliquées pour assurer la redondance ou les capacités du système.</t>
  </si>
  <si>
    <t>Componente del sistema del dinero móvil</t>
  </si>
  <si>
    <t>Los componentes individuales del servidor que conforman el sistema del dinero móvil. Por ejemplo, todo el sistema del dinero móvil podría incluir una serie de componentes de sistema para la capa de presentación, la capa de interfaces, la capa de aplicaciones y la capa de bases de datos. Se pueden duplicar varios componentes para ofrecer redundancia o mayor capacidad.</t>
  </si>
  <si>
    <t>Net financial position</t>
  </si>
  <si>
    <t>The net amount of funds that have been exchanged between the mobile money provider and each financial ecosystem partner - i.e. the volume of funds moving from provider to partner minus the volume of funds moving from partner to provider. This is identified by reconciliation.</t>
  </si>
  <si>
    <t>Position financière nette</t>
  </si>
  <si>
    <t>Montant net des fonds échangés entre le prestataire d’argent mobile et chaque partenaire de l’écosystème financier, à savoir le montant des fonds circulant du prestataire vers le partenaire moins celui circulant du partenaire vers le prestataire. Ce montant est déterminé par le processus de rapprochement.</t>
  </si>
  <si>
    <r>
      <rPr>
        <sz val="10"/>
        <color rgb="FF000000"/>
        <rFont val="Calibri"/>
        <family val="2"/>
      </rPr>
      <t>Posición financiera neta</t>
    </r>
  </si>
  <si>
    <r>
      <rPr>
        <sz val="10"/>
        <color rgb="FF000000"/>
        <rFont val="Calibri"/>
        <family val="2"/>
      </rPr>
      <t>El monto neto de los fondos intercambiados entre el proveedor del dinero móvil y cada socio del ecosistema financiero, es decir, el volumen de los fondos transferidos del proveedor al socio menos el volumen de los fondos transferidos del socio al proveedor. Esto se identifica con la conciliación.</t>
    </r>
  </si>
  <si>
    <t>Off-net transaction</t>
  </si>
  <si>
    <t>A transaction made to/from a financial ecosystem partner.</t>
  </si>
  <si>
    <t>Transactions hors réseau</t>
  </si>
  <si>
    <r>
      <rPr>
        <sz val="10"/>
        <color rgb="FF000000"/>
        <rFont val="Calibri"/>
        <family val="2"/>
      </rPr>
      <t>Transaction réalisée vers/depuis un partenaire de l’écosystème financier.</t>
    </r>
  </si>
  <si>
    <r>
      <rPr>
        <sz val="10"/>
        <color rgb="FF000000"/>
        <rFont val="Calibri"/>
        <family val="2"/>
      </rPr>
      <t>Transacción fuera de la red</t>
    </r>
  </si>
  <si>
    <r>
      <rPr>
        <sz val="10"/>
        <color rgb="FF000000"/>
        <rFont val="Calibri"/>
        <family val="2"/>
      </rPr>
      <t>Una transacción realizada hacia/desde un socio del ecosistema financiero.</t>
    </r>
  </si>
  <si>
    <t>On-net transaction</t>
  </si>
  <si>
    <t>A transaction made to/from an account belonging to the mobile money operator.</t>
  </si>
  <si>
    <t>Transaction sur réseau</t>
  </si>
  <si>
    <t>Transaction réalisée vers/depuis un compte appartenant à l’opérateur d’argent mobile.</t>
  </si>
  <si>
    <r>
      <rPr>
        <sz val="10"/>
        <color rgb="FF000000"/>
        <rFont val="Calibri"/>
        <family val="2"/>
      </rPr>
      <t>Transacción en la red</t>
    </r>
  </si>
  <si>
    <r>
      <rPr>
        <sz val="10"/>
        <color rgb="FF000000"/>
        <rFont val="Calibri"/>
        <family val="2"/>
      </rPr>
      <t>Una transacción realizada hacia/desde una cuenta perteneciente al operador del dinero móvil.</t>
    </r>
  </si>
  <si>
    <t>One-time code</t>
  </si>
  <si>
    <t>See definition of "voucher / one-time code"</t>
  </si>
  <si>
    <t>Code à usage unique</t>
  </si>
  <si>
    <t>Voir la définition de "code à usage temporaire/code à usage unique"</t>
  </si>
  <si>
    <r>
      <rPr>
        <sz val="10"/>
        <color rgb="FF000000"/>
        <rFont val="Calibri"/>
        <family val="2"/>
      </rPr>
      <t>Código único</t>
    </r>
  </si>
  <si>
    <r>
      <rPr>
        <sz val="10"/>
        <color rgb="FF000000"/>
        <rFont val="Calibri"/>
        <family val="2"/>
      </rPr>
      <t>Ver la definición de "voucher/ código único"</t>
    </r>
  </si>
  <si>
    <t>Operational support period</t>
  </si>
  <si>
    <t>Operational support is provided for the mobile money system by the technical operations team, which responds to incidents and service requests. The Operational Support Period defines which times and days that operational support will be provided. If applicable, it defines times when a reduced level of support (i.e. a reduced SLA) will be provided. The operational support period is defined by the SLA.</t>
  </si>
  <si>
    <t>Horaires de support opérationnel</t>
  </si>
  <si>
    <t xml:space="preserve">Le support opérationnel au système de l’argent mobile est fourni par l’équipe technique, qui répond aux incidents et aux demandes d’assistance. Les horaires du support opérationnel sont les jours et les heures auxquels ce support est fourni. Le cas échéant, ils définissent également les périodes de support réduit (SLA réduite). Les horaires du support opérationnel sont définis par la convention de niveau de service (SLA).  </t>
  </si>
  <si>
    <r>
      <rPr>
        <sz val="10"/>
        <color rgb="FF000000"/>
        <rFont val="Calibri"/>
        <family val="2"/>
      </rPr>
      <t>Período de soporte operativo</t>
    </r>
  </si>
  <si>
    <r>
      <rPr>
        <sz val="10"/>
        <color rgb="FF000000"/>
        <rFont val="Calibri"/>
        <family val="2"/>
      </rPr>
      <t xml:space="preserve">El soporte operativo para el sistema del dinero móvil es brindado por el equipo de operaciones técnicas, que responde ante incidentes y solicitudes de servicio. El Período de Soporte Operativo define los horarios y los días en que se brindará el soporte operativo. Si corresponde, definirá las horas en las que se brindará un nivel reducido de soporte (es decir, un SLA reducido). El período de soporte operativo es definido por el SLA.
</t>
    </r>
  </si>
  <si>
    <t>Outsourcing / outsourced services</t>
  </si>
  <si>
    <t>Outsourcing is the use of a third party (whether an affiliated or unaffiliated entity) to perform activities that would normally be performed directly by the provider (see Basel Committee on Banking Supervision (2005), "Outsourcing in Financial Services"). For example, customer service team or mobile money system could be outsourced.
Generally speaking, "material outsourced services" are those that could have a significant impact on the provider's operations, reputation, profitability, and/or regulatory compliance in the event of a failure or other unsatisfactory performance.
Also refer to the definition of "entities providing outsourced services".</t>
  </si>
  <si>
    <t>Sous-traitance / services de sous-traitance</t>
  </si>
  <si>
    <r>
      <t xml:space="preserve">La sous-traitance désigne le fait de faire appel à un tiers (qu’il soit ou non une entité affiliée) pour des activités qui seraient normalement réalisées directement par le prestataire (voir Comité de Bâle sur le contrôle bancaire (2005), "La sous-traitance de services financiers"). Par exemple, le personnel du service client ou le système d’argent mobile peuvent être sous-traités. 
</t>
    </r>
    <r>
      <rPr>
        <sz val="10"/>
        <color theme="1"/>
        <rFont val="Calibri"/>
        <family val="2"/>
      </rPr>
      <t>De manière générale, les services de sous-traitance "significatifs" sont ceux pouvant avoir un impact significatif sur les opérations, la réputation, les profits du prestataire et/ou le respect par ce dernier des réglementations applicables en cas de défaut ou de performance insuffisante.
Voir également la définition du terme "entités assurant des services de sous-traitance".</t>
    </r>
  </si>
  <si>
    <r>
      <rPr>
        <sz val="10"/>
        <color rgb="FF000000"/>
        <rFont val="Calibri"/>
        <family val="2"/>
      </rPr>
      <t>Tercerización / servicios tercerizados</t>
    </r>
  </si>
  <si>
    <r>
      <rPr>
        <sz val="10"/>
        <color rgb="FF000000"/>
        <rFont val="Calibri"/>
        <family val="2"/>
      </rPr>
      <t>Tercerización es el uso de un tercero (ya sea una entidad afiliada o no) para realizar actividades que normalmente serían realizadas en forma directa por el proveedor (ver Comité de Supervisión Bancaria de Basilea (2005), "</t>
    </r>
    <r>
      <rPr>
        <i/>
        <sz val="10"/>
        <color rgb="FF000000"/>
        <rFont val="Calibri"/>
        <family val="2"/>
      </rPr>
      <t>Outsourcing in Financial Services</t>
    </r>
    <r>
      <rPr>
        <sz val="10"/>
        <color rgb="FF000000"/>
        <rFont val="Calibri"/>
        <family val="2"/>
      </rPr>
      <t xml:space="preserve"> - Tercerización de Servicios Financieros"). Por ejemplo, se podría tercerizar el equipo de atención al cliente del sistema del dinero móvil.
En términos generales, los "servicios importantes tercerizados" son aquellos que podrían tener un impacto significativo en las operaciones, la reputación, la rentabilidad y/o el cumplimiento regulatorio del proveedor en caso de falla o desempeño insatisfactorio.
Consultar también la definición de "entidades que prestan servicios tercerizados".</t>
    </r>
  </si>
  <si>
    <t>Pending transactions</t>
  </si>
  <si>
    <t>Transactions en cours</t>
  </si>
  <si>
    <r>
      <rPr>
        <sz val="10"/>
        <color rgb="FF000000"/>
        <rFont val="Calibri"/>
        <family val="2"/>
      </rPr>
      <t>Transacciones pendientes</t>
    </r>
  </si>
  <si>
    <t>Personal Data</t>
  </si>
  <si>
    <t>Personal Data is private information of a customer that is held by the provider. Examples include KYC data, identity data, transaction data, location data and credit history. The MSISDN is personal data if the MSISDN can be linked to a named individual.
General Data Protection Regulation (GDPR) (EU) defines personal data:
"Personal data" means any information relating to an identified or identifiable natural person (‘data subject’); an identifiable natural person is one who can be identified, directly or indirectly, in particular by reference to an identifier such as a name, an identification number, location data, an online identifier or to one or more factors specific to the physical, physiological, genetic, mental, economic, cultural or social identity of that natural person; 
Data Protection Act (UK) defines personal data:
   • Can a living individual be identified from the data?
   • Does the data relate to the individual, whether in personal or family life, business or profession?
   • Is the data obviously about a particular individual?
   • Is the data linked to an individual so that it provides particular information about that individual?</t>
  </si>
  <si>
    <t>Données à caractère personnel</t>
  </si>
  <si>
    <t>Les données à caractère personnel sont les informations de nature privée que le prestataire détient concernant les clients. Elles comprennent par exemple les renseignements et justificatifs d’identité, les données relatives aux transactions, à la localisation et à l’historique de crédit. Elles comprennent également le MSISDN si ce dernier peut être relié à un individu nommé.
Le Règlement général sur la protection des données (RGPD) (UE) inclut la définition suivante : 
«données à caractère personnel» désigne toute information se rapportant à une personne physique identifiée ou identifiable («personne concernée») ; est réputée être une «personne physique identifiable» une personne physique qui peut être identifiée, directement ou indirectement, notamment par référence à un identifiant, tel qu'un nom, un numéro d'identification, des données de localisation, un identifiant en ligne, ou à un ou plusieurs éléments spécifiques propres à son identité physique, physiologique, génétique, psychique, économique, culturelle ou sociale ; 
La loi britannique relative à la protection des données (Data Protection Act) (RU) inclut la définition suivante :
   • Une personne physique vivante peut-elle être identifiée à partir de ces données ?
   • Les données sont-elles liées à une personne physique, à sa vie personnelle ou familiale, son activité ou sa profession ?
   • Les données concernent-elles, sans équivoque, une personne physique particulière ?
   • Les données sont-elles liées à une personne physique de manière à fournir des renseignements particuliers à propos de cette personne ?</t>
  </si>
  <si>
    <r>
      <rPr>
        <sz val="10"/>
        <color rgb="FF000000"/>
        <rFont val="Calibri"/>
        <family val="2"/>
      </rPr>
      <t>Datos Personales</t>
    </r>
  </si>
  <si>
    <t>Los datos personales son información privada de un cliente que está en posesión del proveedor. Los ejemplos incluyen los datos de registros de conocimiento del cliente (CSC), los datos de identidad, los datos de transacciones, los datos de localización y el historial de crédito. El MSISDN es un dato personal si se puede vincular a una persona nombrada.
La Reglamento General de Protección de Datos (RGPD) (Unión Europea) define los datos personales:
"Datos personales" se refiere a toda información sobre una persona física identificada o identificable (‘sujeto de los datos’); una persona física identificable es toda persona física que se puede identificar, directa o indirectamente, en particular mediante referencia a un identificador, tal como nombre, número de identificación, datos de localización, identificador en línea o uno o más factores propios de la identidad física, fisiológica, genética, mental, económica, cultural o social de esa persona física; 
La Ley de Protección de Datos (Reino Unido) define los datos personales:
¿Puede una persona viva ser identificada a partir de los datos?
¿Los datos se relacionan con la persona, ya sea en su vida personal o familiar, su actividad comercial o profesión?
¿Los datos se refieren obviamente a una persona en particular?
¿Los datos se relacionan con una persona de forma tal que brinden información particular sobre esa persona?</t>
  </si>
  <si>
    <t xml:space="preserve">PIA - Privacy Impact Assessment </t>
  </si>
  <si>
    <t>Privacy Impact Assessment to determine and mitigate privacy risks during collection and processing of personal data.</t>
  </si>
  <si>
    <t>EIVP</t>
  </si>
  <si>
    <t>Évaluation de l'impact sur la vie privée (Privacy Impact Assessment - PIA en anglais) pour identifier et prévenir les risques d'atteinte à la vie privée lors de la collecte et du traitement de données à caractère personnel.</t>
  </si>
  <si>
    <r>
      <rPr>
        <sz val="10"/>
        <color rgb="FF000000"/>
        <rFont val="Calibri"/>
        <family val="2"/>
      </rPr>
      <t xml:space="preserve">PIA - Evaluación de Impactos a la Privacidad </t>
    </r>
  </si>
  <si>
    <r>
      <rPr>
        <sz val="10"/>
        <color rgb="FF000000"/>
        <rFont val="Calibri"/>
        <family val="2"/>
      </rPr>
      <t>La Evaluación de Impactos a la Privacidad determina y mitiga los riesgos a la privacidad durante la recolección y el procesamiento de los datos personales.</t>
    </r>
  </si>
  <si>
    <t>Point of Sale (PoS) transaction</t>
  </si>
  <si>
    <t>A customer transaction at a merchant or an agent that is conducted using a Point of Sale (PoS) device instead of a phone. The transaction is normally initiated on the PoS device, although there is often an action required on the customer's device (e.g. to generate a code before the transaction or to provide confirmation after the transaction is initiated).
PoS transactions include merchant payments and cash in/out transactions at agents.</t>
  </si>
  <si>
    <t>Transaction en Point de Vente (PdV)</t>
  </si>
  <si>
    <t>Transaction client réalisée chez un commerçant ou un agent par le biais d’un terminal de Point de Vente (PdV) au lieu d’un téléphone. La transaction est généralement initiée à partir du terminal de Point de Vente, mais le processus inclut souvent la nécessité pour le client d’effectuer une action sur son appareil (par exemple, générer un code avant la transaction ou confirmer la transaction une fois celle-ci initiée)._x000D_Les transactions en PdV incluent les paiements de commerçants et les dépôts/retraits d’espèces chez les agents.</t>
  </si>
  <si>
    <r>
      <rPr>
        <sz val="10"/>
        <color rgb="FF000000"/>
        <rFont val="Calibri"/>
        <family val="2"/>
      </rPr>
      <t>Transacción en el Punto de Venta (PoS)</t>
    </r>
  </si>
  <si>
    <r>
      <rPr>
        <sz val="10"/>
        <color rgb="FF000000"/>
        <rFont val="Calibri"/>
        <family val="2"/>
      </rPr>
      <t>La transacción de un cliente en un comercio o agente realizada utilizando un dispositivo de Punto de Venta (PoS) en lugar de un teléfono. Si bien normalmente la transacción se inicia en el dispositivo PoS, por lo general se requiere una acción en el dispositivo del cliente (por ej., generar un código antes de la transacción o para confirmar después del inicio de la transacción).
Las transacciones PoS incluyen pagos en el comercio y transacciones de ingreso/retiro de efectivo en los agentes.</t>
    </r>
  </si>
  <si>
    <t>Problem</t>
  </si>
  <si>
    <t>A problem is the root cause of one or more incidents. The root cause is not usually known at the time a problem record is created and the problem management process is responsible for further investigation.
Problem management differs from incident management in that it deals with underlying issues that may or may not affect users. Unlike incident management, which aims to restore the service to the user as quickly as possible (often using a workaround), problem management aims to find a permanent solution to the issue.</t>
  </si>
  <si>
    <t>Problème</t>
  </si>
  <si>
    <t>Un problème est la cause profonde d’un ou plusieurs incidents. La cause profonde n’est généralement pas connue au moment de la création d’un dossier de problème et le processus de gestion des problèmes a pour mission de procéder à un examen plus approfondi.
La gestion des problèmes diffère de la gestion des incidents en ce qu’elle concerne des problématiques sous-jacentes qui peuvent affecter ou non les utilisateurs. Contrairement à la gestion des incidents, qui vise à rétablir le service le plus rapidement possible auprès de l’utilisateur (en utilisant la plupart du temps une solution de contournement), la gestion des problèmes permet de trouver une solution permanente à un problème donné.</t>
  </si>
  <si>
    <r>
      <rPr>
        <sz val="10"/>
        <color rgb="FF000000"/>
        <rFont val="Calibri"/>
        <family val="2"/>
      </rPr>
      <t>Problema</t>
    </r>
  </si>
  <si>
    <r>
      <rPr>
        <sz val="10"/>
        <color rgb="FF000000"/>
        <rFont val="Calibri"/>
        <family val="2"/>
      </rPr>
      <t>Un problema es la causa raíz de uno o más incidentes. Por lo general, cuando se crea el registro de un problema no se conoce la causa raíz, y el proceso de gestión de problemas es responsable de una mayor investigación.
La gestión de problemas difiere de la gestión de incidentes en que trata los problemas subyacentes que podrían, o no, afectar a los usuarios. A diferencia de la gestión de incidentes, que tiene por objeto restablecer el servicio al usuario lo más rápido posible (generalmente empleando una solución temporal), la gestión de problemas tiene por objeto encontrar una solución definitiva al problema.</t>
    </r>
  </si>
  <si>
    <t>Project Management Office (PMO)</t>
  </si>
  <si>
    <t>Mobile Money Provider's function which manages the gated process for implementing changes to the Mobile Money service.</t>
  </si>
  <si>
    <t>Département de gestion de projet (PMO)</t>
  </si>
  <si>
    <t>Fonction du Prestataire de l'argent mobile chargée de gérer le processus formel visant à mettre en œuvre les changements apportés au service d'argent mobile.</t>
  </si>
  <si>
    <t>Oficina de Gestión de Proyectos [Project Management Office (PMO)]</t>
  </si>
  <si>
    <t>Función del Proveedor del Dinero Móvil que gestiona el proceso por etapas para implementar cambios en el servicio del Dinero Móvil.</t>
  </si>
  <si>
    <t>Real time</t>
  </si>
  <si>
    <t>Real time transactions are those that are completed by moving funds between the relevant accounts synchronously with the transaction request. For example, a customer’s account is immediately credited when funds are cashed in. Similarly, the recipient’s account is credited at the same time that a sender’s account is debited.</t>
  </si>
  <si>
    <t>Temps réel</t>
  </si>
  <si>
    <t xml:space="preserve">Les transactions en temps réel sont les transactions pour lesquelles le transfert des fonds entre les comptes concernés est effectué simultanément à la demande. Par exemple, le compte du client est crédité immédiatement de tout dépôt en espèces, ou de la même manière, le compte du bénéficiaire d'un virement est crédité en même temps que le compte de l'émetteur est débité. </t>
  </si>
  <si>
    <r>
      <rPr>
        <sz val="10"/>
        <color rgb="FF000000"/>
        <rFont val="Calibri"/>
        <family val="2"/>
      </rPr>
      <t>Tiempo real</t>
    </r>
  </si>
  <si>
    <r>
      <rPr>
        <sz val="10"/>
        <color rgb="FF000000"/>
        <rFont val="Calibri"/>
        <family val="2"/>
      </rPr>
      <t>Las transacciones en tiempo real son aquellas que se completan transfiriendo fondos entre las cuentas correspondientes de forma síncrona con la solicitud de la transacción. Por ejemplo, cuando los fondos ingresan son inmediatamente acreditados en la cuenta del cliente. De igual modo, los fondos son acreditados en la cuenta del receptor al mismo tiempo que son debitados de la cuenta del remitente.</t>
    </r>
  </si>
  <si>
    <t>Reconciliation</t>
  </si>
  <si>
    <t>Reconciliation is the process of ensuring that two sets of records (usually the balances of two accounts) are in agreement. For example, reconciliation is used to ensure that the e-money in the system is balanced by the money held in the custodial account. It is also used to agree the funds that have been exchanged with financial ecosystem partners. Reconciliation is done periodically (e.g. daily) and the start and end point of the period must be agreed by the parties, as well as which transactions to include (usually completed transactions and not initiated transactions).</t>
  </si>
  <si>
    <t>Rapprochement</t>
  </si>
  <si>
    <t xml:space="preserve">Le rapprochement est le processus de vérification de la concordance de deux registres différents (généralement des registres d'opérations et de soldes). Le rapprochement permet notamment de vérifier que l'encours d'argent électronique dans le système correspond aux sommes conservées sur le(s) compte(s) séquestre(s). Il sert également à convenir des montants échangés entre les partenaires de l'écosystème financier. Ce rapprochement est effectué périodiquement (par ex. quotidiennement), et son point de départ et de fin doit être convenu entre les parties, ainsi que les transactions devant être incluses (généralement, uniquement les transactions conclues, et non les transactions initiées).  </t>
  </si>
  <si>
    <r>
      <rPr>
        <sz val="10"/>
        <color rgb="FF000000"/>
        <rFont val="Calibri"/>
        <family val="2"/>
      </rPr>
      <t>Conciliación</t>
    </r>
  </si>
  <si>
    <r>
      <rPr>
        <sz val="10"/>
        <color rgb="FF000000"/>
        <rFont val="Calibri"/>
        <family val="2"/>
      </rPr>
      <t>Conciliación es el proceso para garantizar la concordancia de dos conjuntos de registros (generalmente los saldos de dos cuentas). Por ejemplo, se emplea la conciliación para garantizar que el dinero electrónico en el sistema esté compensado por el dinero en la cuenta de custodia. También se utiliza para que haya coincidencia en los fondos intercambiados entre los socios del ecosistema financiero. La conciliación se realiza de forma periódica (por ej., diariamente) y las partes deben acordar el punto de inicio y fin del período, así como también qué transacciones se incluirán (en general las transacciones completadas y no las transacciones iniciadas).</t>
    </r>
  </si>
  <si>
    <t>Recovery Point Objective (RPO)</t>
  </si>
  <si>
    <t>In business continuity, the RPO is an acceptable loss of business information following a continuity incident. It is specified as a unit of time (e.g. seconds, minutes, or hours), meaning the point in time in the past beyond which data may be lost.</t>
  </si>
  <si>
    <t>RPO (Recovery Point Objective)</t>
  </si>
  <si>
    <t xml:space="preserve">En matière de continuité de l'activité, le RPO (Recovery Point Objective) est la perte de données maximale admissible (PDMA) qu'un système d'information peut être amené à perdre par suite d’un incident. Elle est généralement exprimée comme la durée entre l’incident provoquant la perte de données et la date la plus récente des données qui seront utilisées en remplacement des données perdues, sous forme d'une unité de temps (par ex. secondes, minutes ou heures).  </t>
  </si>
  <si>
    <r>
      <rPr>
        <sz val="10"/>
        <color rgb="FF000000"/>
        <rFont val="Calibri"/>
        <family val="2"/>
      </rPr>
      <t>Objetivo de Punto de Recuperación (RPO)</t>
    </r>
  </si>
  <si>
    <r>
      <rPr>
        <sz val="10"/>
        <color rgb="FF000000"/>
        <rFont val="Calibri"/>
        <family val="2"/>
      </rPr>
      <t>En la continuidad del negocio, el RPO es la pérdida aceptable de información comercial después de un incidente de continuidad. Se especifica como una unidad de tiempo (por ej., segundos, minutos u horas), y significa el punto de tiempo en el pasado a partir del cual se podrían perder datos.</t>
    </r>
  </si>
  <si>
    <t>Recovery Time Objective (RTO)</t>
  </si>
  <si>
    <t>In business continuity, the RTO is a timeframe for resuming a business activity at a specified minimum acceptable level.</t>
  </si>
  <si>
    <t>RTO (Recovery Time Objective)</t>
  </si>
  <si>
    <t xml:space="preserve">En matière de continuité de l'activité, le RTO (Recovery Time Objective) est le délai souhaité de reprise de l’activité de l’entreprise à la suite d’un incident sur la base de la durée maximale d'interruption admissible (DMIA) définie par l’entreprise.
</t>
  </si>
  <si>
    <r>
      <rPr>
        <sz val="10"/>
        <color rgb="FF000000"/>
        <rFont val="Calibri"/>
        <family val="2"/>
      </rPr>
      <t>Objetivo de Tiempo de Recuperación (RTO)</t>
    </r>
  </si>
  <si>
    <r>
      <rPr>
        <sz val="10"/>
        <color rgb="FF000000"/>
        <rFont val="Calibri"/>
        <family val="2"/>
      </rPr>
      <t>En la continuidad del negocio, el RTO es un marco de tiempo para restablecer una actividad comercial a un nivel mínimo aceptable especificado.</t>
    </r>
  </si>
  <si>
    <t>Reserved funds</t>
  </si>
  <si>
    <t>Funds belonging to a customer that are held separate and may not be transacted pending completion of a transaction. Commonly used to hold funds for a suspended transaction or a transaction which requires another approval step.</t>
  </si>
  <si>
    <t>Fonds réservés</t>
  </si>
  <si>
    <t>Fonds appartenant à un client qui sont conservés à part et ne peuvent être utilisés pour d'autres transactions dans l'attente de la réalisation d'une transaction donnée, généralement dans le cas d’une transaction en suspens ou qui nécessite un accord supplémentaire.</t>
  </si>
  <si>
    <r>
      <rPr>
        <sz val="10"/>
        <color rgb="FF000000"/>
        <rFont val="Calibri"/>
        <family val="2"/>
      </rPr>
      <t>Fondos de reserva</t>
    </r>
  </si>
  <si>
    <r>
      <rPr>
        <sz val="10"/>
        <color rgb="FF000000"/>
        <rFont val="Calibri"/>
        <family val="2"/>
      </rPr>
      <t>Fondos pertenecientes a un cliente que se mantienen separados y no pueden ser utilizados hasta que no se complete la transacción. Comúnmente son utilizados para mantener los fondos para una transacción suspendida o una transacción que requiere otro paso de aprobación.</t>
    </r>
  </si>
  <si>
    <t>Risk-based KYC</t>
  </si>
  <si>
    <t>A risk-based KYC approach determines that higher-risk accounts or transactions (such as accounts with higher limits and/or greater functionality, transactions to/from high-risk markets, or accounts/transactions by politically exposed persons) require enhanced KYC, while simplified KYC is sufficient for lower-risk accounts (such as accounts with lower transaction and balance limits aimed at promoting financial inclusion).
This is the recommended approach to KKYC requirements for mobile money services.</t>
  </si>
  <si>
    <t>Vérification de l’identité du client basée sur les risques</t>
  </si>
  <si>
    <r>
      <t xml:space="preserve">Une approche de vérification de l’identité des clients basée sur les risques permet de déterminer que les comptes et transactions présentant un risque plus élevé (tels que les comptes dont les plafonds sont plus élevés et/ou offrant plus de fonctionnalités, les transactions depuis/vers des marchés à haut risque, ou des comptes détenus/transactions réalisées par des personnes politiquement exposées) nécessitent une vérification de l’identité des clients plus stricte, tandis qu’une vérification simplifiée est suffisante pour les comptes à plus faible risque (tels que les comptes dont les plafonds d’opération/solde sont moins élevés afin de promouvoir l’inclusion financière).
</t>
    </r>
    <r>
      <rPr>
        <sz val="10"/>
        <color theme="1"/>
        <rFont val="Calibri"/>
        <family val="2"/>
      </rPr>
      <t>Il s’agit là de l’approche recommandée en ce qui concerne les exigences de vérification de l’identité des clients pour les services d’argent mobile.</t>
    </r>
  </si>
  <si>
    <t>CSC basado en riesgos</t>
  </si>
  <si>
    <t>Un enfoque de CSC basado en riesgos determina que las cuentas o transacciones de alto riesgo (como las cuentas con límites más altos y/o mayores funcionalidades, transacciones hacia/desde mercados de alto riesgo, o cuentas/transacciones por parte de personas expuestas políticamente) requieren CSC intensificado, mientras que CSC simplificado es suficiente para cuentas de menor riesgo (como cuentas con límites de transacciones y saldos más bajos destinadas a promover la inclusión financiera).
Este es el enfoque recomendado para los requisitos de KCSC para los servicios del dinero móvil.</t>
  </si>
  <si>
    <t>SAR / STR</t>
  </si>
  <si>
    <t>Suspicious Activity Report / Suspicious Transaction Report: a formal mechanism for reporting suspected fraud / AML / CFT criminal activity to the relevant authorities.</t>
  </si>
  <si>
    <t>DOS</t>
  </si>
  <si>
    <t>Déclaration d’opération(s) suspecte(s) : mécanisme officiel de déclaration auprès des autorités compétentes des activités jugées suspectes en termes de fraude, blanchiment de capitaux ou financement du terrorisme.</t>
  </si>
  <si>
    <r>
      <rPr>
        <sz val="10"/>
        <color rgb="FF000000"/>
        <rFont val="Calibri"/>
        <family val="2"/>
      </rPr>
      <t>RAS / ROS</t>
    </r>
  </si>
  <si>
    <r>
      <rPr>
        <sz val="10"/>
        <color rgb="FF000000"/>
        <rFont val="Calibri"/>
        <family val="2"/>
      </rPr>
      <t>Reporte de Actividades Sospechosas / Reporte de Operaciones Sospechosas: un mecanismo formal para informar una supuesta actividad delictiva de fraude / ALA / CFT a las autoridades correspondientes.</t>
    </r>
  </si>
  <si>
    <t>Secure channel</t>
  </si>
  <si>
    <t>A "secure channel" is one that provides confidence for both customer and provider. The channel should:
 - prevent phishing by securely identifying the provider;
 - prevent fraud by securely identifying the customer;
 - be secure from cyber attacks that could listen in or sniff the information exchange.
Phone calls would be the normal secure channel. Calls from the provider to the customer should be from a published number so that the customer can verify that the provider is calling.
Providers should avoid using email as a communication channel for resolving issues with customers.</t>
  </si>
  <si>
    <t>Canal sécurisé</t>
  </si>
  <si>
    <r>
      <t xml:space="preserve">Un "canal sécurisé" est un canal de confiance pour le client et le prestataire. Le canal doit :
</t>
    </r>
    <r>
      <rPr>
        <sz val="10"/>
        <color theme="1"/>
        <rFont val="Calibri"/>
        <family val="2"/>
      </rPr>
      <t>- prévenir tout risque d’hameçonnage en identifiant le prestataire de manière sécurisée ;
- prévenir tout risque de fraude en identifiant le client de manière sécurisée;
- être protégé contre les cyber attaques qui peuvent écouter ou capturer le trafic d’informations.
Les appels téléphoniques représentent le canal sécurisé habituel. Le numéro utilisé par le prestataire pour joindre le client doit s’afficher pour permettre au client de vérifier qu’il s’agit d’un appel du prestataire.
Les prestataires doivent éviter d’utiliser les e-mails comme canal de communication pour résoudre les problèmes rencontrés avec les clients.</t>
    </r>
  </si>
  <si>
    <r>
      <rPr>
        <sz val="10"/>
        <color rgb="FF000000"/>
        <rFont val="Calibri"/>
        <family val="2"/>
      </rPr>
      <t>Canal seguro</t>
    </r>
  </si>
  <si>
    <r>
      <rPr>
        <sz val="10"/>
        <color rgb="FF000000"/>
        <rFont val="Calibri"/>
        <family val="2"/>
      </rPr>
      <t>Un "canal seguro" es aquel que ofrece confianza al cliente y al proveedor. El canal debe:
 - prevenir la suplantación de identidad mediante la identificación segura del proveedor;
 - prevenir el fraude mediante la identificación segura del cliente;
 - ser seguro contra ataques cibernéticos que podrían escuchar o espiar el intercambio de información.
Las llamadas telefónicas serían el canal seguro normal. Las llamadas del proveedor al cliente deben realizarse desde un número público para que el cliente pueda verificar que lo está llamando el proveedor.
Los proveedores deben evitar utilizar el correo electrónico como un canal de comunicación para resolver problemas con los clientes.</t>
    </r>
  </si>
  <si>
    <t>Security credentials</t>
  </si>
  <si>
    <t>Secret information used by customer for authentication. e.g. PIN or password.</t>
  </si>
  <si>
    <t>Identifiants de sécurité</t>
  </si>
  <si>
    <t>Informations confidentielles utilisées par le client pour son authentification, mot de passe ou code confidentiel par exemple.</t>
  </si>
  <si>
    <r>
      <rPr>
        <sz val="10"/>
        <color rgb="FF000000"/>
        <rFont val="Calibri"/>
        <family val="2"/>
      </rPr>
      <t>Credenciales de seguridad</t>
    </r>
  </si>
  <si>
    <r>
      <rPr>
        <sz val="10"/>
        <color rgb="FF000000"/>
        <rFont val="Calibri"/>
        <family val="2"/>
      </rPr>
      <t>La información secreta utilizada por el cliente para autenticación, por ej., PIN o contraseña.</t>
    </r>
  </si>
  <si>
    <t>Security testing</t>
  </si>
  <si>
    <t>There are three aspects to security testing: 
i) Testing that is done at the time of development to ensure that the developed system is secure. 
ii) Penetration testing, which is security testing that is done in the operational environment by an external party to look for security weaknesses and verify that the operational system is secure.
iii) Vulnerability scans, which are general "housekeeping" automated system and network checks. They should be run frequently to identify any new security vulnerabilities. 
White-box testing is a security testing method that can be used to validate whether code implementation follows intended design, to validate implemented security functionality, and to uncover exploitable vulnerabilities.</t>
  </si>
  <si>
    <t>Tests de sécurité</t>
  </si>
  <si>
    <r>
      <t xml:space="preserve">Il existe trois aspects aux tests de sécurité : 
</t>
    </r>
    <r>
      <rPr>
        <sz val="10"/>
        <color theme="1"/>
        <rFont val="Calibri"/>
        <family val="2"/>
      </rPr>
      <t>i) Tester ce qui a été fait au moment du développement afin de s’assurer que le système développé est sûr. 
ii) Les tests d’intrusion, des tests de sécurité effectués dans l’environnement opérationnel par une partie externe afin d’identifier les éventuelles faiblesses dans la sécurité et vérifier que le système d’exploitation est sécurisé.
iii) Les analyses de vulnérabilités, des vérifications globales et automatiques du réseau et du système pour en assurer l’entretien. Ces tests doivent être effectués fréquemment afin d’identifier les nouvelles vulnérabilités en matière de sécurité. 
Les tests en boîte blanche (white-box testing) est une méthode de test de sécurité qui peut être utilisée pour confirmer que le code implémenté est conforme aux exigences définies lors de son développement, pour valider la fonctionnalité de sécurité et pour identifier les vulnérabilités exploitables.</t>
    </r>
  </si>
  <si>
    <r>
      <rPr>
        <sz val="10"/>
        <color rgb="FF000000"/>
        <rFont val="Calibri"/>
        <family val="2"/>
      </rPr>
      <t>Pruebas de seguridad</t>
    </r>
  </si>
  <si>
    <r>
      <rPr>
        <sz val="10"/>
        <color rgb="FF000000"/>
        <rFont val="Calibri"/>
        <family val="2"/>
      </rPr>
      <t>Existen tres aspectos de las pruebas de seguridad: 
i) Las pruebas realizadas al momento del desarrollo para garantizar que el sistema desarrollado sea seguro. 
ii) Pruebas de penetración, que son las pruebas de seguridad que se realizan en el entorno operativo por un tercero externo para buscar debilidades de la seguridad y verificar que el sistema operativo sea seguro.
iii) Análisis de vulnerabilidades, que es un sistema automatizado de "limpieza" general y verificaciones de la red. Se deben ejecutar con frecuencia para identificar nuevas vulnerabilidades a la seguridad. 
Las pruebas de caja blanca son un método de pruebas de seguridad que se puede utilizar para validar si la implementación de códigos sigue el diseño objetivo, a fin de validar las funcionalidades de seguridad implementadas y develar las vulnerabilidades que podrían explotarse.</t>
    </r>
  </si>
  <si>
    <t>Senior Management</t>
  </si>
  <si>
    <t>In the toolkits, "senior management" refers to the senior governance overseeing the mobile money business for the provider. This function is accountable for the overall mobile money business operation. Depending on the organization, this could the mobile operator's CEO or board of directors, or the group-level management, or other sufficiently senior body in the organization with appropriate oversight.</t>
  </si>
  <si>
    <t>Direction générale (Senior Management)</t>
  </si>
  <si>
    <t>Dans le cadre des outils d’auto-évaluation, le terme « direction générale » (senior management en anglais) désigne généralement la direction de l’argent mobile. Il fait référence aux dirigeants de l’activité d’argent mobile pour le prestataire. Cette fonction a la responsabilité globale de l’activité d’argent mobile. Selon l’organisation, il peut s’agir du PDG ou du conseil d’administration de l’opérateur mobile, de la direction du groupe ou de tout autre organe d’un niveau hiérarchique suffisant au sein de l’organisation, doté du pouvoir de supervision approprié.</t>
  </si>
  <si>
    <r>
      <rPr>
        <sz val="10"/>
        <color rgb="FF000000"/>
        <rFont val="Calibri"/>
        <family val="2"/>
      </rPr>
      <t>Alta Gerencia</t>
    </r>
  </si>
  <si>
    <r>
      <rPr>
        <sz val="10"/>
        <color rgb="FF000000"/>
        <rFont val="Calibri"/>
        <family val="2"/>
      </rPr>
      <t>En los kits de herramientas, "alta gerencia" se refiere a la alta gobernanza que supervisa el negocio del dinero móvil para el proveedor. Esta función es responsable de toda la operación del negocio del dinero móvil. Dependiendo de la organización, podría ser el CEO o el directorio del operador móvil, o la gerencia a nivel del grupo, u otro órgano lo suficientemente jerárquico en la organización con supervisión adecuada.</t>
    </r>
  </si>
  <si>
    <t>Service level</t>
  </si>
  <si>
    <t>A service level is the expected performance level of a function. Service levels should apply to both business and technical functions. Examples of technical service levels are "system availability" and "response time". Examples of business service levels are "call waiting time" for calls to customer services and "time to perform cash-in" for agents.</t>
  </si>
  <si>
    <t>Niveau de service</t>
  </si>
  <si>
    <t>Les niveaux de service représentent les attentes en matière de performance au niveau d’une fonction donnée. Les niveaux de service s’appliquent à la fois aux fonctions techniques et aux fonctions commerciales. Parmi les exemples de niveau de service technique figurent la « disponibilité du système » ou le « temps de réponse. Parmi les exemples de niveaux de service commercial figurent le « temps d’attente des appels » pour les appels de clients ou le "délai de réalisation d’une remise d’espèces » pour les agents.</t>
  </si>
  <si>
    <r>
      <rPr>
        <sz val="10"/>
        <color rgb="FF000000"/>
        <rFont val="Calibri"/>
        <family val="2"/>
      </rPr>
      <t>Nivel de servicio</t>
    </r>
  </si>
  <si>
    <r>
      <rPr>
        <sz val="10"/>
        <color rgb="FF000000"/>
        <rFont val="Calibri"/>
        <family val="2"/>
      </rPr>
      <t>Un nivel de servicio es el nivel de desempeño esperado de una función. Los niveles de servicio deben ser aplicables a las funciones comerciales y técnicas. Ejemplos de niveles de servicio técnico son "disponibilidad del sistema" y "tiempo de respuesta". Ejemplos de niveles de servicio comercial son "tiempo de espera de la llamada" para las llamadas a atención al cliente y "tiempo para realizar el ingreso de efectivo" para agentes.</t>
    </r>
  </si>
  <si>
    <t>Service</t>
  </si>
  <si>
    <t>Refer to "Mobile money service"</t>
  </si>
  <si>
    <t>Désigne le "service d'argent mobile"</t>
  </si>
  <si>
    <t xml:space="preserve">Servicio </t>
  </si>
  <si>
    <t>Consultar "Servicio del dinero móvil"</t>
  </si>
  <si>
    <t>Service management Plan</t>
  </si>
  <si>
    <t>The Service Management Plan contains a statement of the objectives that the service provider wishes to achieve, and contains, or refers to, numerous other aspects of the service and its management, including the service requirements, any recognised limitations,  statutory and regulatory obligations, contractual obligations, authorities and responsibilities, the approach to risk, the approach to working with third parties, the technology used to support the service management systems, and how the services will be measured, audited, reported and improved. The service management plan should guide the Provider to adhere to the policy for service managements, achieve the objectives of the service provider in the management of the service, and fulfil the requirements of the service.</t>
  </si>
  <si>
    <t>Plan de gestion de service</t>
  </si>
  <si>
    <t>Le plan de gestion de service (PGS) énonce les objectifs que le prestataire du service souhaite réaliser, et contient ou fait référence à plusieurs autres aspects du service et de sa gestion, dont notamment le cahier des charges du service, les éventuelles limitations identifiées, les obligations statutaires et réglementaires, les obligations contractuelles, les pouvoirs et responsabilités, l’approche du risque, l’approche du travail avec des tiers, les technologies utilisées à l’appui des systèmes de gestion du service,  et la manière dont les services seront mesurés, audités, suivis et améliorés. Le PGS doit aider le prestataire à respecter la politique de gestion du service, à réaliser ses objectifs dans la gestion du service et à répondre aux exigences du service.</t>
  </si>
  <si>
    <r>
      <rPr>
        <sz val="10"/>
        <color rgb="FF000000"/>
        <rFont val="Calibri"/>
        <family val="2"/>
      </rPr>
      <t>Plan de gestión del servicio</t>
    </r>
  </si>
  <si>
    <r>
      <rPr>
        <sz val="10"/>
        <color rgb="FF000000"/>
        <rFont val="Calibri"/>
        <family val="2"/>
      </rPr>
      <t>El Plan de Gestión del Servicio contiene una declaración de los objetivos que desea alcanzar el proveedor de servicios, y contiene, o hace referencia, a numerosos aspectos del servicio y su gestión, incluyendo los requisitos del servicio y las limitaciones reconocidas, las obligaciones estatutarias y regulatorias, las obligaciones contractuales, las autoridades y responsabilidades, el enfoque de riesgos, el enfoque de trabajar con terceros, la tecnología utilizada para respaldar los sistemas de gestión del servicio, y cómo se medirán, auditarán, informarán y mejorarán los servicios. El plan de gestión del servicio debe guiar al Proveedor para que cumpla con la política de gestión del servicio, alcance los objetivos del proveedor de servicios en la gestión del servicio, y cumpla con los requisitos del servicio.</t>
    </r>
  </si>
  <si>
    <t>Service management system</t>
  </si>
  <si>
    <t xml:space="preserve">The service management activities of the provider ensure that the mobile money service achieves its objectives. The service management system directs and controls these service management activities. The service management system includes policies, objectives, plans, processes, documentation and resources required for the design, delivery and improvement of the service. Adapted from ISO/IEC 20000 part 1 2011 Section 3.31 </t>
  </si>
  <si>
    <t>Système de gestion de service</t>
  </si>
  <si>
    <t xml:space="preserve">Les activités de gestion du service permettent au prestataire de s’assurer que le service d’argent mobile atteint ses objectifs. Le système de gestion du service guide et contrôle les activités de gestion du service. Il comprend les politiques, objectifs, plans, processus, documentation et ressources nécessaires à la conception, à la mise à disposition et à l’amélioration du service. Adapté de la norme ISO/IEC 20000, chapitre 1 2011 section 3.31 </t>
  </si>
  <si>
    <r>
      <rPr>
        <sz val="10"/>
        <color rgb="FF000000"/>
        <rFont val="Calibri"/>
        <family val="2"/>
      </rPr>
      <t>Sistema de gestión del servicio</t>
    </r>
  </si>
  <si>
    <r>
      <rPr>
        <sz val="10"/>
        <color rgb="FF000000"/>
        <rFont val="Calibri"/>
        <family val="2"/>
      </rPr>
      <t xml:space="preserve">Las actividades de gestión del servicio del proveedor garantizan que el servicio del dinero móvil alcance sus objetivos. El sistema de gestión del servicio dirige y controla estas actividades de gestión del servicio. El sistema de gestión del servicio incluye las políticas, objetivos, planes, procesos, documentación y recursos requeridos para el diseño, prestación y mejora del servicio. Adaptado de ISO/IEC 20000 parte 1 2011 Sección 3.31 </t>
    </r>
  </si>
  <si>
    <t>Service request</t>
  </si>
  <si>
    <t>A service request is a request for information, advice, access to a service or a pre-approved change (e.g. configuration change).</t>
  </si>
  <si>
    <t>Demande d'assistance</t>
  </si>
  <si>
    <t>Une demande d’assistance est une demande de renseignement, de conseil, d’accès à un service ou de modification pré-autorisée (par ex. un changement de configuration).</t>
  </si>
  <si>
    <r>
      <rPr>
        <sz val="10"/>
        <color rgb="FF000000"/>
        <rFont val="Calibri"/>
        <family val="2"/>
      </rPr>
      <t>Solicitud de servicio</t>
    </r>
  </si>
  <si>
    <r>
      <rPr>
        <sz val="10"/>
        <color rgb="FF000000"/>
        <rFont val="Calibri"/>
        <family val="2"/>
      </rPr>
      <t>Una solicitud de servicio es una solicitud de información, recomendación, acceso a un servicio o un cambio pre-aprobado (por ej., cambio en la configuración).</t>
    </r>
  </si>
  <si>
    <t>Settlement</t>
  </si>
  <si>
    <t>Settlement is the exchange of funds between the provider and a financial ecosystem partner to balance a net financial position that has been identified by reconciliation.</t>
  </si>
  <si>
    <t xml:space="preserve">Règlement </t>
  </si>
  <si>
    <t>Le règlement est l'échange de fonds entre le prestataire et un partenaire de l'écosystème financier en vue de solder une position financière nette déterminée dans le cadre du processus de rapprochement.</t>
  </si>
  <si>
    <r>
      <rPr>
        <sz val="10"/>
        <color rgb="FF000000"/>
        <rFont val="Calibri"/>
        <family val="2"/>
      </rPr>
      <t>Liquidación</t>
    </r>
  </si>
  <si>
    <r>
      <rPr>
        <sz val="10"/>
        <color rgb="FF000000"/>
        <rFont val="Calibri"/>
        <family val="2"/>
      </rPr>
      <t>La liquidación es el intercambio de fondos entre el proveedor y un socio del ecosistema financiero para compensar una posición financiera neta identificada mediante conciliación.</t>
    </r>
  </si>
  <si>
    <t>SLA</t>
  </si>
  <si>
    <t>Service Level Agreement. Refer to the definition of "Service Level"</t>
  </si>
  <si>
    <t>Convention de niveau de service (Service Level Agreement). Voir la définition de "Niveau de service"</t>
  </si>
  <si>
    <r>
      <rPr>
        <sz val="10"/>
        <color rgb="FF000000"/>
        <rFont val="Calibri"/>
        <family val="2"/>
      </rPr>
      <t>SLA</t>
    </r>
  </si>
  <si>
    <r>
      <rPr>
        <sz val="10"/>
        <color rgb="FF000000"/>
        <rFont val="Calibri"/>
        <family val="2"/>
      </rPr>
      <t>Acuerdo de Nivel de Servicio. Ver la definición de "Nivel de Servicio"</t>
    </r>
  </si>
  <si>
    <t>Smurfing</t>
  </si>
  <si>
    <t>"Smurfing" means "frequent transactions just under regulatory reporting thresholds", which is an indicator of possible fraudulent activity being done to avoid scrutiny.</t>
  </si>
  <si>
    <t>Le "smurfing" désigne des opérations répétées juste en-dessous des seuils de déclaration réglementaire, qui peuvent être le signe d'activités frauduleuses (fractionnement des opérations pour contourner des obligations de déclaration).</t>
  </si>
  <si>
    <r>
      <rPr>
        <sz val="10"/>
        <color rgb="FF000000"/>
        <rFont val="Calibri"/>
        <family val="2"/>
      </rPr>
      <t>Pitufeo</t>
    </r>
  </si>
  <si>
    <r>
      <rPr>
        <sz val="10"/>
        <color rgb="FF000000"/>
        <rFont val="Calibri"/>
        <family val="2"/>
      </rPr>
      <t>"Pitufeo" significa "transacciones frecuentes justo por debajo de los umbrales de reporte regulatorios", que es un indicador de la realización de una posible actividad fraudulenta para evitar el escrutinio.</t>
    </r>
  </si>
  <si>
    <t>Super agent</t>
  </si>
  <si>
    <t>A super agent is an entity (often a bank) that provides liquidity and cash handling facilities to agents. Agents can use the super agent to manage their liquidity by exchanging quantities of e-money for cash or vice-versa.</t>
  </si>
  <si>
    <t>Super-agent</t>
  </si>
  <si>
    <t>Un super-agent est une entité (souvent une banque) qui fournit de la liquidité et des services de traitement des espèces aux agents. Le super-agent facilite la gestion de la liquidité des agents en permettant l’échange de sommes d’argent électronique contre des espèces ou inversement.</t>
  </si>
  <si>
    <r>
      <rPr>
        <sz val="10"/>
        <color rgb="FF000000"/>
        <rFont val="Calibri"/>
        <family val="2"/>
      </rPr>
      <t>Súper agente</t>
    </r>
  </si>
  <si>
    <r>
      <rPr>
        <sz val="10"/>
        <color rgb="FF000000"/>
        <rFont val="Calibri"/>
        <family val="2"/>
      </rPr>
      <t>Un súper agente es una entidad (generalmente un banco) que ofrece a los agentes liquidez e instalaciones para el manejo de efectivo. Los agentes pueden utilizar un súper agente para gestionar su liquidez mediante el intercambio de dinero móvil por efectivo y viceversa.</t>
    </r>
  </si>
  <si>
    <t>Suspended transaction (“in suspense”)</t>
  </si>
  <si>
    <t>A transaction which is held in an incomplete state, where the funds are reserved pending investigation by the provider. Commonly used for disputed transactions, transaction reversals and following technical issues where the state of a transaction is unknown.</t>
  </si>
  <si>
    <t>Transaction suspendue ("en suspens”)</t>
  </si>
  <si>
    <t>Transaction conservée dans un état inachevé avec retenue des fonds correspondants dans l'attente de recherches par le prestataire. Cela est couramment utilisé pour les transactions contestées, les annulations d'opération et à la suite de problèmes techniques lorsque le statut de la transaction n'est pas connu.</t>
  </si>
  <si>
    <r>
      <rPr>
        <sz val="10"/>
        <color rgb="FF000000"/>
        <rFont val="Calibri"/>
        <family val="2"/>
      </rPr>
      <t>Transacción suspendida (“en suspenso”)</t>
    </r>
  </si>
  <si>
    <t>Una transacción que permanece en un estado incompleto, cuando los fondos son reservados estando pendientes de investigación por parte del proveedor. Comúnmente utilizado para transacciones objetadas, reversiones de transacciones y después de problemas técnicos cuando el estado de una transacción es desconocido.</t>
  </si>
  <si>
    <t xml:space="preserve">Suspicious Activity Reports </t>
  </si>
  <si>
    <t>Confirmed cases of ML/TF must be reported to the appropriate authorities via a formal Suspicious Activity Report (SAR). Providers should engage with relevant law enforcement agencies to facilitate reporting and/or investigation of mobile money-related criminal offences.</t>
  </si>
  <si>
    <r>
      <rPr>
        <sz val="10"/>
        <color rgb="FF000000"/>
        <rFont val="Calibri"/>
        <family val="2"/>
      </rPr>
      <t xml:space="preserve">Rapports d'opérations suspectes </t>
    </r>
  </si>
  <si>
    <r>
      <rPr>
        <sz val="10"/>
        <color rgb="FF000000"/>
        <rFont val="Calibri"/>
        <family val="2"/>
      </rPr>
      <t>Les cas avérés de blanchiment de capitaux / financement du terrorisme doivent être déclarés aux autorités concernées par le biais d'une déclaration formelle d'opération suspecte (DOS). Les prestataires doivent coopérer avec les services compétents chargés de faire appliquer la loi pour faciliter les déclarations et/ou les enquêtes relatives aux infractions pénales liées à l’argent mobile.</t>
    </r>
  </si>
  <si>
    <r>
      <rPr>
        <sz val="10"/>
        <color rgb="FF000000"/>
        <rFont val="Calibri"/>
        <family val="2"/>
      </rPr>
      <t xml:space="preserve">Reportes de Actividades Sospechosas </t>
    </r>
  </si>
  <si>
    <r>
      <rPr>
        <sz val="10"/>
        <color rgb="FF000000"/>
        <rFont val="Calibri"/>
        <family val="2"/>
      </rPr>
      <t>Los casos confirmados de LA/FT deben ser reportados a las autoridades correspondientes mediante un Reporte de Actividades Sospechosas (RAS) formal. Los proveedores se deben contactar con los organismos de aplicación de la ley correspondientes para facilitar el reporte y/o la investigación de los delitos relacionados con el dinero móvil.</t>
    </r>
  </si>
  <si>
    <t>System / System Component</t>
  </si>
  <si>
    <t>Refer to "Mobile Money System" / "Mobile Money System Component"</t>
  </si>
  <si>
    <t xml:space="preserve">Système/Composante du système </t>
  </si>
  <si>
    <t>Désigne le "système de l'argent mobile"/une "composante du système de l'argent mobile"</t>
  </si>
  <si>
    <t>Sistema / Componente del sistema</t>
  </si>
  <si>
    <t>Consultar "Sistema del Dinero Mövil" / "Componente del Sistema del Dinero Móvil"</t>
  </si>
  <si>
    <t>System connectivity</t>
  </si>
  <si>
    <t>The network systems enabling connectivity of the provider's mobile money system with external systems.</t>
  </si>
  <si>
    <t>Connectivité du système</t>
  </si>
  <si>
    <t xml:space="preserve">Les systèmes de réseau qui permettent de connecter le système d’argent mobile du prestataire à des systèmes externes. </t>
  </si>
  <si>
    <r>
      <rPr>
        <sz val="10"/>
        <color rgb="FF000000"/>
        <rFont val="Calibri"/>
        <family val="2"/>
      </rPr>
      <t>Conectividad del sistema</t>
    </r>
  </si>
  <si>
    <r>
      <rPr>
        <sz val="10"/>
        <color rgb="FF000000"/>
        <rFont val="Calibri"/>
        <family val="2"/>
      </rPr>
      <t>Los sistemas de red que permiten la conectividad del sistema del dinero móvil del proveedor con los sistemas externos.</t>
    </r>
  </si>
  <si>
    <t>Technical Development</t>
  </si>
  <si>
    <t>Function to develop the technical system that provides the mobile money service. Includes development of the technical integration to external systems. Some or all of the function may be outsourced.</t>
  </si>
  <si>
    <t>Développement technique</t>
  </si>
  <si>
    <t>Fonction de développement du système technique permettant d’offrir le service d'argent mobile. Comprend le développement de l’intégration technique aux systèmes externes. Cette fonction peut être externalisée en partie ou totalement.</t>
  </si>
  <si>
    <r>
      <rPr>
        <sz val="10"/>
        <color rgb="FF000000"/>
        <rFont val="Calibri"/>
        <family val="2"/>
      </rPr>
      <t>Desarrollo técnico</t>
    </r>
  </si>
  <si>
    <r>
      <rPr>
        <sz val="10"/>
        <color rgb="FF000000"/>
        <rFont val="Calibri"/>
        <family val="2"/>
      </rPr>
      <t>Función para desarrollar el sistema técnico que presta el servicio del dinero móvil. Incluye el desarrollo de la integración técnica con los sistemas externos. Se pueden tercerizar algunas o todas las funciones.</t>
    </r>
  </si>
  <si>
    <t>Technical Operations (TechOps)</t>
  </si>
  <si>
    <t>Mobile Money Provider's function to operationally manage the technical system that provides the mobile money service. May be outsourced and should be separated from the system development function. Responsible for day-to-day function of all components of the mobile money system and its interfaces to the mobile operator's network, banking partner(s), financial service providers, other mobile money providers, agents and customers.</t>
  </si>
  <si>
    <t>Opérations techniques (TechOps)</t>
  </si>
  <si>
    <t>Fonction du prestataire de service d’argent mobile chargée de la gestion opérationnelle du système technique qui permet d’offrir le service d’argent mobile. Peut être externalisée et doit être séparée de la fonction de développement du système. Responsable du fonctionnement courant de l’ensemble des composantes du système d’argent mobile et de ses interfaces avec le réseau de l’opérateur mobile, ses partenaires bancaires, les prestataires de services financiers, les autres prestataires de services d’argent mobile, les agents et les clients.</t>
  </si>
  <si>
    <r>
      <rPr>
        <sz val="10"/>
        <color rgb="FF000000"/>
        <rFont val="Calibri"/>
        <family val="2"/>
      </rPr>
      <t>Operaciones Técnicas (TechOps)</t>
    </r>
  </si>
  <si>
    <r>
      <rPr>
        <sz val="10"/>
        <color rgb="FF000000"/>
        <rFont val="Calibri"/>
        <family val="2"/>
      </rPr>
      <t>Función del Proveedor del Dinero Móvil para gestionar operativamente el sistema técnico que presta el servicio del dinero móvil. Se puede tercerizar y debe ser independiente de la función de desarrollo del sistema. Es responsable de la función diaria de todos los componentes del sistema del dinero móvil y sus interfaces con la red del operador móvil, socio(s) bancario(s), proveedores de servicios financieros, otros proveedores del dinero móvil, agentes y clientes.</t>
    </r>
  </si>
  <si>
    <t>Tipping off</t>
  </si>
  <si>
    <t>Disclosing that an investigation into money laundering, terrorist financing or fraud is being contemplated or carried out, where the disclosure is likely to prejudice that investigation.</t>
  </si>
  <si>
    <t>Divulgation ("tipping off")</t>
  </si>
  <si>
    <t>Le fait de divulguer qu’une enquête sur un cas de fraude, de blanchiment de capitaux ou de financement du terrorisme est envisagée ou en cours de réalisation, lorsque cette divulgation risque de nuire à l’enquête.</t>
  </si>
  <si>
    <r>
      <rPr>
        <sz val="10"/>
        <color rgb="FF000000"/>
        <rFont val="Calibri"/>
        <family val="2"/>
      </rPr>
      <t>Alertar</t>
    </r>
  </si>
  <si>
    <t>Divulgar que se está contemplando o llevando a cabo una investigación de lavado de activos, financiamiento del terrorismo o fraude, cuando es probable que esta divulgación perjudique la investigación.</t>
  </si>
  <si>
    <t>Three Lines of Defence (3LoD)</t>
  </si>
  <si>
    <t>The 3LoD model provides three levels of risk management and can be illustrated as follows:
1. The organisation’s operational management assesses, controls and mitigates risks.
2. The risk management function facilitates effective risk management practices by operational management .
3. The internal auditing function assesses how effectively the organisation assesses and manages its risks, including the first and second lines of defence.
Source: ECB RSMP</t>
  </si>
  <si>
    <t>Trois lignes de défense (3LD)</t>
  </si>
  <si>
    <t>Le modèle 3LD définit trois niveaux de gestion du risque et peut être décrit comme suit :
1. La direction opérationnelle de l’organisation évalue, contrôle et atténue les risques.  
2. La fonction de gestion du risque veille à l’application de pratiques efficaces de gestion du risque par la direction opérationnelle.
3. La fonction d’audit interne évalue l’efficacité de l’évaluation et de la gestion des risques effectuée par l’organisation, et notamment par la première et la deuxième ligne de défense. 
Source : ECB RSMP</t>
  </si>
  <si>
    <r>
      <rPr>
        <sz val="10"/>
        <color rgb="FF000000"/>
        <rFont val="Calibri"/>
        <family val="2"/>
      </rPr>
      <t>Tres Líneas de Defensa (3LoD)</t>
    </r>
  </si>
  <si>
    <r>
      <rPr>
        <sz val="10"/>
        <color rgb="FF000000"/>
        <rFont val="Calibri"/>
        <family val="2"/>
      </rPr>
      <t>El modelo de 3LoD proporciona tres niveles de gestión de riesgo y se puede ilustrar de la siguiente manera:
1. La gestión operativa de la organización evalúa, controla y mitiga los riesgos.
2. La función de gestión de riesgos facilita las prácticas de gestión de riesgos efectivas por parte de la gestión operativa.
3. La función de auditoría interna evalúa la eficacia de la organización al evaluar y gestionar sus riesgos, incluidas las primera y segunda línea de defensa.
Fuente: ECB RSMP</t>
    </r>
  </si>
  <si>
    <t>Trust bank system</t>
  </si>
  <si>
    <t>The system or systems of the trust bank that interface to the provider's mobile money system. Includes components for reconciliation of e-money against real money held by the trust bank.</t>
  </si>
  <si>
    <t>Système de la banque fiduciaire</t>
  </si>
  <si>
    <t xml:space="preserve">Le ou les systèmes de la banque fiduciaire qui sont connectés au système d’argent mobile du prestataire. Comprend les modules de rapprochement de l’encours de monnaie électronique avec les encaisses réelles détenues par la banque. </t>
  </si>
  <si>
    <r>
      <rPr>
        <sz val="10"/>
        <color rgb="FF000000"/>
        <rFont val="Calibri"/>
        <family val="2"/>
      </rPr>
      <t>Sistema del banco fiduciario</t>
    </r>
  </si>
  <si>
    <r>
      <rPr>
        <sz val="10"/>
        <color rgb="FF000000"/>
        <rFont val="Calibri"/>
        <family val="2"/>
      </rPr>
      <t>El sistema o los sistemas del banco fiduciario que interactúan con el sistema del dinero móvil del proveedor. Incluye componentes para la conciliación del dinero móvil contra el dinero real en posesión del banco fiduciario.</t>
    </r>
  </si>
  <si>
    <t>Trustee</t>
  </si>
  <si>
    <t>An individual or legal entity that manages funds or other property (property held in trust) for the benefit of one of more third parties (beneficiaries). Trustees have a fiduciary duty to act in the best interest of the beneficiaries of the trust. Trustees and trusts are legal constructs that are typically found in countries with a common-law legal tradition (i.e., derived from the English or American legal tradition). NOTE:  Fiduciaries and fiduciary contracts are similar legal constructs that are typically found in countries with a civil-law legal tradition (i.e., derived from the Continental European legal tradition).</t>
  </si>
  <si>
    <t>Fiduciaire ("trustee")</t>
  </si>
  <si>
    <t>Personne physique ou morale qui gère des fonds ou d’autres biens (biens détenus en fiducie – « trust » en anglais) pour le bénéfice d’une ou plusieurs tierces parties (les bénéficiaires). Les fiduciaires ont le devoir d’agir au mieux des intérêts des bénéficiaires de la fiducie. Les fiduciaires et fiducies sont des concepts juridiques généralement rencontrés dans les pays ayant une tradition juridique de common-law (inspirée du droit anglo-américain). REMARQUE : les mandataires et contrats fiduciaires sont des concepts similaires dans les pays de tradition juridique de droit civil (inspirée du droit de l’Europe continentale). Pour éviter toute confusion dans le présent document, les termes "mandataire/contrat fiduciaire" sont utilisés en référence aux dispositions relevant de la tradition juridique de droit civil, tandis que les termes "fiduciaires/fiducies" sont utilisés en référence aux dispositions relevant de la tradition juridique de common-law.</t>
  </si>
  <si>
    <r>
      <rPr>
        <sz val="10"/>
        <color rgb="FF000000"/>
        <rFont val="Calibri"/>
        <family val="2"/>
      </rPr>
      <t xml:space="preserve">Una persona o entidad legal que administra los fondos u otros bienes (bienes en fideicomiso) en beneficio de una o más partes (beneficiarios). Los fiduciarios tienen el deber fiduciario de actuar en favor de los intereses de los beneficiarios del fideicomiso. Los fiduciarios y los fideicomisos (en la forma </t>
    </r>
    <r>
      <rPr>
        <i/>
        <sz val="10"/>
        <color rgb="FF000000"/>
        <rFont val="Calibri"/>
        <family val="2"/>
      </rPr>
      <t>trustee</t>
    </r>
    <r>
      <rPr>
        <sz val="10"/>
        <color rgb="FF000000"/>
        <rFont val="Calibri"/>
        <family val="2"/>
      </rPr>
      <t xml:space="preserve">s y </t>
    </r>
    <r>
      <rPr>
        <i/>
        <sz val="10"/>
        <color rgb="FF000000"/>
        <rFont val="Calibri"/>
        <family val="2"/>
      </rPr>
      <t>trusts</t>
    </r>
    <r>
      <rPr>
        <sz val="10"/>
        <color rgb="FF000000"/>
        <rFont val="Calibri"/>
        <family val="2"/>
      </rPr>
      <t xml:space="preserve">, en inglés) son construcciones legales que generalmente se encuentran en países con una tradición jurídica del </t>
    </r>
    <r>
      <rPr>
        <i/>
        <sz val="10"/>
        <color rgb="FF000000"/>
        <rFont val="Calibri"/>
        <family val="2"/>
      </rPr>
      <t>common-law</t>
    </r>
    <r>
      <rPr>
        <sz val="10"/>
        <color rgb="FF000000"/>
        <rFont val="Calibri"/>
        <family val="2"/>
      </rPr>
      <t xml:space="preserve"> (es decir, derivada de la tradición jurídica inglesa o americana). NOTA:  Los fiduciarios y los contratos fiduciarios (en la forma </t>
    </r>
    <r>
      <rPr>
        <i/>
        <sz val="10"/>
        <color rgb="FF000000"/>
        <rFont val="Calibri"/>
        <family val="2"/>
      </rPr>
      <t>fiduciaries</t>
    </r>
    <r>
      <rPr>
        <sz val="10"/>
        <color rgb="FF000000"/>
        <rFont val="Calibri"/>
        <family val="2"/>
      </rPr>
      <t xml:space="preserve"> y </t>
    </r>
    <r>
      <rPr>
        <i/>
        <sz val="10"/>
        <color rgb="FF000000"/>
        <rFont val="Calibri"/>
        <family val="2"/>
      </rPr>
      <t>fiduciary contract</t>
    </r>
    <r>
      <rPr>
        <sz val="10"/>
        <color rgb="FF000000"/>
        <rFont val="Calibri"/>
        <family val="2"/>
      </rPr>
      <t>s, en inglés) son construcciones legales que generalmente se encuentran en países con una tradición jurídica de derecho civil (es decir, derivada de la tradición del derecho continental europeo).</t>
    </r>
  </si>
  <si>
    <t>Two-factor authentication</t>
  </si>
  <si>
    <t>Two factor authentication is a common term in security. It means that the user authenticates themself with two pieces of identity, usually “something they have” (handset) and “something they know” (PIN). MSISDN itself is not sufficient as a factor because it is not secret. However, the handset (identified by MSISDN) is a suitable factor, as long as the transaction ensures that the customer actually has the handset. This is automatically done for customer-initiated transactions from the handset. For transactions initiated by another party, such as merchant payments where the merchant initiates the transaction, the handset can be verified by USSD push or pull mechanisms or by the customer generating a one-time code using the handset.</t>
  </si>
  <si>
    <t>Authentification à deux facteurs</t>
  </si>
  <si>
    <t>L’authentification à deux facteurs est un terme commun dans le domaine de la sécurité. Il signifie que l’utilisateur s’authentifie en utilisant deux éléments justifiant de son identité, en général "un élément qu’il possède" (appareil) et "un élément qu’il connaît" (code confidentiel). Le MSISDN en lui-même n’est pas un facteur suffisant car ce numéro n’est pas confidentiel. L’appareil (identifié par le MSISDN) est quant à lui un facteur approprié, à condition que la transaction permette de garantir que le client est effectivement en possession de son appareil. Cette exigence est automatiquement vérifiée pour les transactions initiées par le client depuis son appareil. Pour les transactions initiées par une autre partie, tels que les paiements des commerçants lorsque la transaction est initiée par le commerçant, l’appareil peut être vérifié par des mécanismes push ou pull USSD ou par la génération d’un code à usage unique par le client depuis son appareil.</t>
  </si>
  <si>
    <r>
      <rPr>
        <sz val="10"/>
        <color rgb="FF000000"/>
        <rFont val="Calibri"/>
        <family val="2"/>
      </rPr>
      <t>Autenticación de dos factores</t>
    </r>
  </si>
  <si>
    <r>
      <rPr>
        <sz val="10"/>
        <color rgb="FF000000"/>
        <rFont val="Calibri"/>
        <family val="2"/>
      </rPr>
      <t>La autenticación de dos factores es un término común en materia de seguridad. Significa que el usuario se autentica con dos identidades, generalmente “algo que tiene” (dispositivo) y “algo que sabe” (PIN). El MSISDN en sí no es un factor suficiente porque no es secreto. No obstante, el dispositivo (identificado por el MSISDN) es un factor adecuado, siempre que la transacción garantice que el cliente realmente tiene el dispositivo. Esto se realiza automáticamente para las transacciones iniciadas por el cliente desde el dispositivo. Para las transacciones iniciadas por otra parte, como pagos en el comercio donde el comercio inicia la transacción, el dispositivo puede ser verificado mediante los mecanismos push o pull de USSD o mediante la generación por parte del cliente de un código único utilizando el dispositivo.</t>
    </r>
  </si>
  <si>
    <t>Validation and Verification</t>
  </si>
  <si>
    <t>In this document, the terms Verification and Validation are used as follows in relations to ID checks:
Verification: Confirmation of a person's ID (e.g. name, date of birth) by viewing corroborating documenation (e.g an identify card) that confirms the information.
Validation: Confirming that the identity documentation is valid by checks with the document-issuing authority.</t>
  </si>
  <si>
    <t>Validation et vérification</t>
  </si>
  <si>
    <t>Dans le cadre du présent document, les termes "vérification" et "validation" ont le sens donné ci-dessous en ce qui concerne le contrôle de l'identité des clients :
Vérification : confirmation de l'identité d'une personne (par ex. nom, date de naissance) par le contrôle des pièces justificatives appropriées (par ex. une carte d'identité) attestant de la véracité des informations données.
Validation : procédure visant à confirmer la validité de la pièce d'identité en interrogeant l'autorité émettrice du document en question.</t>
  </si>
  <si>
    <t>Validación y Verificación</t>
  </si>
  <si>
    <t>En este documento, los términos Verificación y Validación se utilizan como se indica a continuación respecto de las verificaciones de identidad:
Verificación: Confirmación de la identidad de una persona (por ej., nombre, fecha de nacimiento) al visualizar la documentación respaldatoria (por ej., documento de identidad) que confirma la información.
Validación: Confirmar que la documentación de identidad es válida mediante verificaciones con la autoridad emisora del documento.</t>
  </si>
  <si>
    <t>Vertical scaling / scalability</t>
  </si>
  <si>
    <t>Vertical scaling means expanding the system capacity by increasing the size of system components (rather than adding additional components, which is horizontal scaling). There is a limit to how far a system can be scaled vertically.</t>
  </si>
  <si>
    <t>Expansion verticale</t>
  </si>
  <si>
    <t>L'expansion verticale désigne l'augmentation des capacités d'un système par l'augmentation de la capacité de ses composants (plutôt que par l’ajout de composants supplémentaires, appelée expansion horizontale). Le potentiel d’expansion verticale d’un système est limité.</t>
  </si>
  <si>
    <r>
      <rPr>
        <sz val="10"/>
        <color rgb="FF000000"/>
        <rFont val="Calibri"/>
        <family val="2"/>
      </rPr>
      <t>Escalamiento / escalabilidad vertical</t>
    </r>
  </si>
  <si>
    <r>
      <rPr>
        <sz val="10"/>
        <color rgb="FF000000"/>
        <rFont val="Calibri"/>
        <family val="2"/>
      </rPr>
      <t>El escalamiento vertical significa expandir la capacidad del sistema aumentando el tamaño de los componentes del sistema (en lugar de agregando componentes adicionales, que es escalamiento horizontal). Existe un límite para escalar verticalmente un sistema.</t>
    </r>
  </si>
  <si>
    <t>Voucher / one-time code</t>
  </si>
  <si>
    <t>A voucher or one-time code is generated by the customer and may be used to authorize transactions initiated by another entity. For example, merchant transactions (e.g. via point of sale device) or ATM transactions.</t>
  </si>
  <si>
    <t>Code à usage temporaire/code à usage unique</t>
  </si>
  <si>
    <t>Un code à usage temporaire ou un code à usage unique est généré par le client et peut être utilisé pour autoriser les transactions initiées par une autre entité. Par exemple, les transactions de commerçants (via un appareil en point de vente) ou les transactions depuis les distributeurs de billets.</t>
  </si>
  <si>
    <r>
      <rPr>
        <sz val="10"/>
        <color rgb="FF000000"/>
        <rFont val="Calibri"/>
        <family val="2"/>
      </rPr>
      <t>Voucher / código único</t>
    </r>
  </si>
  <si>
    <r>
      <rPr>
        <sz val="10"/>
        <color rgb="FF000000"/>
        <rFont val="Calibri"/>
        <family val="2"/>
      </rPr>
      <t>Un voucher o código único es generado por el cliente y puede ser utilizado para autorizar transacciones iniciadas por otra entidad. Por ejemplo, transacciones en el comercio (por ej., mediante un dispositivo de punto de venta) o transacciones en cajeros automáticos.</t>
    </r>
  </si>
  <si>
    <t>Data sources</t>
  </si>
  <si>
    <t>Source d'information</t>
  </si>
  <si>
    <t>Description</t>
  </si>
  <si>
    <t>Fuentes de datos</t>
  </si>
  <si>
    <t>BCBS AML</t>
  </si>
  <si>
    <t>Basel Committee’s Sound Management of Risks related to Money Laundering and Financing of Terrorism</t>
  </si>
  <si>
    <t>Recommandations du Comité de Bâle sur la gestion des risques liés au blanchiment de fonds et au financement du terrorisme</t>
  </si>
  <si>
    <r>
      <rPr>
        <sz val="10"/>
        <color rgb="FFFF0000"/>
        <rFont val="Calibri"/>
        <family val="2"/>
      </rPr>
      <t>BCBS AML</t>
    </r>
  </si>
  <si>
    <r>
      <t xml:space="preserve">Basel Committee’s Sound Management of Risks related to Money Laundering and Financing of Terrorism </t>
    </r>
    <r>
      <rPr>
        <sz val="10"/>
        <color theme="1"/>
        <rFont val="Calibri"/>
        <family val="2"/>
      </rPr>
      <t xml:space="preserve">(En inglés)
(Comité de Supervisión Bancaria de Basilea:  Adecuada gestión de los riesgos relacionados con el blanqueo de capitales y la financiación del terrorismo)
</t>
    </r>
    <r>
      <rPr>
        <u/>
        <sz val="10"/>
        <color rgb="FF0000FF"/>
        <rFont val="Calibri"/>
        <family val="2"/>
      </rPr>
      <t>https://www.bis.org/publ/bcbs275_es.pdf</t>
    </r>
    <r>
      <rPr>
        <sz val="10"/>
        <color theme="1"/>
        <rFont val="Calibri"/>
        <family val="2"/>
      </rPr>
      <t xml:space="preserve"> (en español) </t>
    </r>
  </si>
  <si>
    <t xml:space="preserve">BCBS OFS </t>
  </si>
  <si>
    <t>Basel Committee’s Outsourcing in Financial Services</t>
  </si>
  <si>
    <t>Comité de Bâle - L'externalisation dans le secteur financier</t>
  </si>
  <si>
    <r>
      <rPr>
        <sz val="10"/>
        <color rgb="FFFF0000"/>
        <rFont val="Calibri"/>
        <family val="2"/>
      </rPr>
      <t xml:space="preserve">BCBS OFS </t>
    </r>
  </si>
  <si>
    <r>
      <t xml:space="preserve">Basel Committee’s Outsourcing in Financial Services </t>
    </r>
    <r>
      <rPr>
        <sz val="10"/>
        <color theme="1"/>
        <rFont val="Calibri"/>
        <family val="2"/>
      </rPr>
      <t>(En inglés)
(Comité de Supervisión Bancaria de Basilea: Tercerización de servicios financieros)</t>
    </r>
  </si>
  <si>
    <t>BCBS RMPEB</t>
  </si>
  <si>
    <t>Basel Committee’s Risk Management Principles for Electronic Banking</t>
  </si>
  <si>
    <t>Comité de Bâle - Principes de gestion du risque pour les services bancaires électroniques</t>
  </si>
  <si>
    <r>
      <rPr>
        <sz val="10"/>
        <color rgb="FFFF0000"/>
        <rFont val="Calibri"/>
        <family val="2"/>
      </rPr>
      <t>BCBS RMPEB</t>
    </r>
  </si>
  <si>
    <r>
      <rPr>
        <u/>
        <sz val="10"/>
        <color rgb="FF0000FF"/>
        <rFont val="Calibri"/>
        <family val="2"/>
      </rPr>
      <t xml:space="preserve">Basel Committee’s Risk Management Principles for Electronic Banking </t>
    </r>
    <r>
      <rPr>
        <sz val="10"/>
        <color theme="1"/>
        <rFont val="Calibri"/>
        <family val="2"/>
      </rPr>
      <t>(En inglés)
(Comité de Supervisión Bancaria de Basilea:  Principios de gestión de riesgos para banca electrónica)</t>
    </r>
  </si>
  <si>
    <t>ECB’s draft Recommendations for the Security of Mobile Payments</t>
  </si>
  <si>
    <t>Projet de recommandations de la BCE pour la sécurité des paiements mobiles</t>
  </si>
  <si>
    <r>
      <rPr>
        <sz val="10"/>
        <color rgb="FFFF0000"/>
        <rFont val="Calibri"/>
        <family val="2"/>
      </rPr>
      <t>ECB RSMP</t>
    </r>
  </si>
  <si>
    <r>
      <rPr>
        <u/>
        <sz val="10"/>
        <color rgb="FF0000FF"/>
        <rFont val="Calibri"/>
        <family val="2"/>
      </rPr>
      <t xml:space="preserve">ECB’s draft Recommendations for the Security of Mobile Payments </t>
    </r>
    <r>
      <rPr>
        <u/>
        <sz val="10"/>
        <color theme="1"/>
        <rFont val="Calibri"/>
        <family val="2"/>
      </rPr>
      <t>(En inglés)
(Proyecto de recomendacionessobre seguridad de pagos móviles del BCE)</t>
    </r>
  </si>
  <si>
    <t>Hong Kong’s AML/CFT Self-Assessment Checklist</t>
  </si>
  <si>
    <t>Check-list d'auto-évaluation AML/CFT de Hong Kong</t>
  </si>
  <si>
    <r>
      <rPr>
        <sz val="10"/>
        <color rgb="FFFF0000"/>
        <rFont val="Calibri"/>
        <family val="2"/>
      </rPr>
      <t>HK AML</t>
    </r>
  </si>
  <si>
    <r>
      <rPr>
        <u/>
        <sz val="10"/>
        <color rgb="FF0000FF"/>
        <rFont val="Calibri"/>
        <family val="2"/>
      </rPr>
      <t xml:space="preserve">Hong Kong’s AML/CFT Self-Assessment Checklist </t>
    </r>
    <r>
      <rPr>
        <sz val="10"/>
        <color theme="1"/>
        <rFont val="Calibri"/>
        <family val="2"/>
      </rPr>
      <t>(En inglés)
(Lista de control para autoevaluación de cumplimiento con requisitos de ALA/LFT de Hong Kong)</t>
    </r>
  </si>
  <si>
    <t>GSMA AML</t>
  </si>
  <si>
    <t xml:space="preserve">GSMA’s Proportional Risk-Based AML/CFT Regimes for Mobile Money </t>
  </si>
  <si>
    <t>GSMA - Régimes AML / CFT adaptés au niveau de risque pour l'argent mobile</t>
  </si>
  <si>
    <r>
      <rPr>
        <sz val="10"/>
        <color rgb="FFFF0000"/>
        <rFont val="Calibri"/>
        <family val="2"/>
      </rPr>
      <t>GSMA AML</t>
    </r>
  </si>
  <si>
    <r>
      <rPr>
        <u/>
        <sz val="10"/>
        <color rgb="FF0000FF"/>
        <rFont val="Calibri"/>
        <family val="2"/>
      </rPr>
      <t xml:space="preserve">GSMA’s Proportional Risk-Based AML/CFT Regimes for Mobile Money </t>
    </r>
    <r>
      <rPr>
        <sz val="10"/>
        <color theme="1"/>
        <rFont val="Calibri"/>
        <family val="2"/>
      </rPr>
      <t>(En inglés)
(Regímenes de dinero móvil de ALA/LFT basados en riesgos proporcionales de la GSMA)</t>
    </r>
  </si>
  <si>
    <t>GSMA’s Risk Management Toolkit</t>
  </si>
  <si>
    <t>GSMA - Outil d'auto-évaluation pour la gestion des risques</t>
  </si>
  <si>
    <r>
      <rPr>
        <sz val="10"/>
        <color rgb="FFFF0000"/>
        <rFont val="Calibri"/>
        <family val="2"/>
      </rPr>
      <t>GSMA RMT</t>
    </r>
  </si>
  <si>
    <r>
      <rPr>
        <u/>
        <sz val="10"/>
        <color rgb="FF0000FF"/>
        <rFont val="Calibri"/>
        <family val="2"/>
      </rPr>
      <t xml:space="preserve">GSMA’s Risk Management Toolkit </t>
    </r>
    <r>
      <rPr>
        <sz val="10"/>
        <color theme="1"/>
        <rFont val="Calibri"/>
        <family val="2"/>
      </rPr>
      <t>(En inglés)
(Herramientas para la gestión de riesgo de la GSMA)</t>
    </r>
  </si>
  <si>
    <t>ISO 20000-1:2011</t>
    <phoneticPr fontId="0" type="noConversion"/>
  </si>
  <si>
    <t>ISO/IEC Information technology -- Service management -- Part 1: Service management system requirements</t>
    <phoneticPr fontId="0" type="noConversion"/>
  </si>
  <si>
    <t>ISO 20000-1:2011</t>
  </si>
  <si>
    <t>ISO/IEC Technologies de l'information - Gestion des services - Partie 1: Exigences du système de management des services</t>
  </si>
  <si>
    <r>
      <rPr>
        <sz val="10"/>
        <color rgb="FFFF0000"/>
        <rFont val="Calibri"/>
        <family val="2"/>
      </rPr>
      <t>ISO 20000-1:2011</t>
    </r>
  </si>
  <si>
    <r>
      <rPr>
        <u/>
        <sz val="10"/>
        <color rgb="FF0000FF"/>
        <rFont val="Calibri"/>
        <family val="2"/>
      </rPr>
      <t xml:space="preserve">ISO/IEC Information technology -- Service management -- Part 1: Service management system requirements </t>
    </r>
    <r>
      <rPr>
        <sz val="10"/>
        <color theme="1"/>
        <rFont val="Calibri"/>
        <family val="2"/>
      </rPr>
      <t>(En inglés)
(ISO/IEC Tecnología de la información -- Gestión del servicio -- Parte 1: Requisitos del sistema de gestión del servicio)</t>
    </r>
  </si>
  <si>
    <t>ISO 20000-2:2012</t>
    <phoneticPr fontId="0" type="noConversion"/>
  </si>
  <si>
    <t>ISO/IEC Information technology -- Service management -- Part 2: Guidance on the application of service management systems</t>
  </si>
  <si>
    <t>ISO 20000-2:2012</t>
  </si>
  <si>
    <t>ISO/IEC Technologies de l'information - Gestion des services - Partie 2: Guide pour l'application des systèmes de management des services</t>
  </si>
  <si>
    <r>
      <rPr>
        <sz val="10"/>
        <color rgb="FFFF0000"/>
        <rFont val="Calibri"/>
        <family val="2"/>
      </rPr>
      <t>ISO 20000-2:2012</t>
    </r>
  </si>
  <si>
    <r>
      <rPr>
        <u/>
        <sz val="10"/>
        <color rgb="FF0000FF"/>
        <rFont val="Calibri"/>
        <family val="2"/>
      </rPr>
      <t xml:space="preserve">ISO/IEC Information technology -- Service management -- Part 2: Guidance on the application of service management systems </t>
    </r>
    <r>
      <rPr>
        <sz val="10"/>
        <color theme="1"/>
        <rFont val="Calibri"/>
        <family val="2"/>
      </rPr>
      <t>(En inglés)
(ISO/IEC Tecnología de la información -- Gestión del servicio – Parte 2: Directrices para la aplicación de sistemas de gestión de servicio)</t>
    </r>
  </si>
  <si>
    <t>ISO 20000-4:2010</t>
    <phoneticPr fontId="0" type="noConversion"/>
  </si>
  <si>
    <t>ISO/IEC TR Information technology -- Service management -- Part 4: Process reference model</t>
  </si>
  <si>
    <t>ISO 20000-4:2010</t>
  </si>
  <si>
    <t>ISO/IEC Technologies de l'information - Gestion des services - Partie 4: Modèle de référence de processus (disponible en anglais seulement)</t>
  </si>
  <si>
    <r>
      <rPr>
        <sz val="10"/>
        <color rgb="FFFF0000"/>
        <rFont val="Calibri"/>
        <family val="2"/>
      </rPr>
      <t>ISO 20000-4:2010</t>
    </r>
  </si>
  <si>
    <r>
      <rPr>
        <u/>
        <sz val="10"/>
        <color rgb="FF0000FF"/>
        <rFont val="Calibri"/>
        <family val="2"/>
      </rPr>
      <t xml:space="preserve">ISO/IEC TR Information technology -- Service management -- Part 4: Process reference model </t>
    </r>
    <r>
      <rPr>
        <sz val="10"/>
        <color theme="1"/>
        <rFont val="Calibri"/>
        <family val="2"/>
      </rPr>
      <t>(En inglés)
(ISO/IEC TR Tecnología de la información -- Gestión del servicio – Parte 4: Modelo de referencia de procesos)</t>
    </r>
  </si>
  <si>
    <t>ISO 22313:2012</t>
    <phoneticPr fontId="0" type="noConversion"/>
  </si>
  <si>
    <t>ISO/IEC Societal security -- Business continuity management systems -- Guidance</t>
  </si>
  <si>
    <t>ISO 22313:2012</t>
  </si>
  <si>
    <t>ISO/IEC Sécurité sociétale - Systèmes de management de la continuité d'activité - Lignes directrices</t>
  </si>
  <si>
    <r>
      <rPr>
        <sz val="10"/>
        <color rgb="FFFF0000"/>
        <rFont val="Calibri"/>
        <family val="2"/>
      </rPr>
      <t>ISO 22313:2012</t>
    </r>
  </si>
  <si>
    <r>
      <rPr>
        <u/>
        <sz val="10"/>
        <color rgb="FF0000FF"/>
        <rFont val="Calibri"/>
        <family val="2"/>
      </rPr>
      <t>ISO/IEC Societal security -- Business continuity management systems -- Guidance ISO/IEC Societal security -- Business continuity management systems -- Guidance</t>
    </r>
    <r>
      <rPr>
        <sz val="10"/>
        <color theme="1"/>
        <rFont val="Calibri"/>
        <family val="2"/>
      </rPr>
      <t xml:space="preserve"> (En inglés)
(ISO/IEC Protección y seguridad de los ciudadanos – Sistema de gestión de la continuidad del negocio – Directrices)</t>
    </r>
  </si>
  <si>
    <t>ISO 27002:2013</t>
    <phoneticPr fontId="0" type="noConversion"/>
  </si>
  <si>
    <t>ISO/IEC Information technology -- Security techniques -- Code of practice for information security controls</t>
  </si>
  <si>
    <t>ISO 27002:2013</t>
  </si>
  <si>
    <t>ISO/IEC Technologies de l'information - Techniques de sécurité - Code de bonne pratique pour le management de la sécurité de l'information</t>
  </si>
  <si>
    <r>
      <rPr>
        <sz val="10"/>
        <color rgb="FFFF0000"/>
        <rFont val="Calibri"/>
        <family val="2"/>
      </rPr>
      <t>ISO 27002:2013</t>
    </r>
  </si>
  <si>
    <r>
      <rPr>
        <u/>
        <sz val="10"/>
        <color rgb="FF0000FF"/>
        <rFont val="Calibri"/>
        <family val="2"/>
      </rPr>
      <t xml:space="preserve">ISO/IEC Information technology -- Security techniques -- Code of practice for information security controls </t>
    </r>
    <r>
      <rPr>
        <sz val="10"/>
        <color theme="1"/>
        <rFont val="Calibri"/>
        <family val="2"/>
      </rPr>
      <t>(En inglés)
(ISO/IEC – Técnicas de seguridad -- Código de prácticas para los controles de seguridad de la información)</t>
    </r>
  </si>
  <si>
    <t>ISO 27005:2011</t>
    <phoneticPr fontId="0" type="noConversion"/>
  </si>
  <si>
    <t>ISO/IEC Information technology -- Security techniques -- Information security risk management</t>
  </si>
  <si>
    <t>ISO 27005:2011</t>
  </si>
  <si>
    <t>ISO/IEC Technologies de l'information - Techniques de sécurité - Gestion des risques liés à la sécurité de l'information</t>
  </si>
  <si>
    <r>
      <rPr>
        <sz val="10"/>
        <color rgb="FFFF0000"/>
        <rFont val="Calibri"/>
        <family val="2"/>
      </rPr>
      <t>ISO 27005:2011</t>
    </r>
  </si>
  <si>
    <r>
      <rPr>
        <u/>
        <sz val="10"/>
        <color rgb="FF0000FF"/>
        <rFont val="Calibri"/>
        <family val="2"/>
      </rPr>
      <t xml:space="preserve">ISO/IEC Information technology -- Security techniques -- Information security risk management </t>
    </r>
    <r>
      <rPr>
        <sz val="10"/>
        <color theme="1"/>
        <rFont val="Calibri"/>
        <family val="2"/>
      </rPr>
      <t>(En inglés)
(ISO/IEC – Técnicas de seguridad – Gestión del riesgo en la seguridad de la información)</t>
    </r>
  </si>
  <si>
    <t>ISO 27015:2012</t>
    <phoneticPr fontId="0" type="noConversion"/>
  </si>
  <si>
    <t>ISO/IEC TR Information technology -- Security techniques -- Information security management guidelines for financial services</t>
  </si>
  <si>
    <t>ISO 27015:2012</t>
  </si>
  <si>
    <t>ISO/IEC Technologies de l'information - Techniques de sécurité - Lignes directrices pour le management de la sécurité de l'information pour les services financiers (disponible en anglais seulement)</t>
  </si>
  <si>
    <r>
      <rPr>
        <sz val="10"/>
        <color rgb="FFFF0000"/>
        <rFont val="Calibri"/>
        <family val="2"/>
      </rPr>
      <t>ISO 27015:2012</t>
    </r>
  </si>
  <si>
    <r>
      <rPr>
        <u/>
        <sz val="10"/>
        <color rgb="FF0000FF"/>
        <rFont val="Calibri"/>
        <family val="2"/>
      </rPr>
      <t xml:space="preserve">ISO/IEC TR Information technology -- Security techniques -- Information security management guidelines for financial services </t>
    </r>
    <r>
      <rPr>
        <sz val="10"/>
        <color theme="1"/>
        <rFont val="Calibri"/>
        <family val="2"/>
      </rPr>
      <t>(En inglés)
(ISO/IEC – Técnicas de seguridad – Directrices de gestión de seguridad de la información de los servicios financieros)</t>
    </r>
  </si>
  <si>
    <t>IS0 29100:2011</t>
    <phoneticPr fontId="0" type="noConversion"/>
  </si>
  <si>
    <t>ISO/IEC Information technology -- Security techniques -- Privacy framework</t>
  </si>
  <si>
    <t>IS0 29100:2011</t>
  </si>
  <si>
    <t>ISO/IEC Technologies de l'information - Techniques de sécurité - Cadre privé (disponible en anglais seulement)</t>
  </si>
  <si>
    <r>
      <rPr>
        <sz val="10"/>
        <color rgb="FFFF0000"/>
        <rFont val="Calibri"/>
        <family val="2"/>
      </rPr>
      <t>IS0 29100:2011</t>
    </r>
  </si>
  <si>
    <r>
      <rPr>
        <u/>
        <sz val="10"/>
        <color rgb="FF0000FF"/>
        <rFont val="Calibri"/>
        <family val="2"/>
      </rPr>
      <t xml:space="preserve">ISO/IEC Information technology -- Security techniques -- Privacy framework </t>
    </r>
    <r>
      <rPr>
        <sz val="10"/>
        <color theme="1"/>
        <rFont val="Calibri"/>
        <family val="2"/>
      </rPr>
      <t>(En inglés)
(ISO/IEC – Técnicas de seguridad – Marco de referencia sobre privacidad)</t>
    </r>
  </si>
  <si>
    <t>ITIL</t>
    <phoneticPr fontId="0" type="noConversion"/>
  </si>
  <si>
    <t xml:space="preserve">AXELOS ITIL Global Best Practice Approach to IT Service Management </t>
  </si>
  <si>
    <t>ITIL</t>
  </si>
  <si>
    <t xml:space="preserve">Approche internationale de bonne pratique d’AXELOS ITIL pour la gestion des services informatiques </t>
  </si>
  <si>
    <r>
      <rPr>
        <sz val="10"/>
        <color rgb="FFFF0000"/>
        <rFont val="Calibri"/>
        <family val="2"/>
      </rPr>
      <t>ITIL</t>
    </r>
  </si>
  <si>
    <r>
      <rPr>
        <u/>
        <sz val="10"/>
        <color rgb="FF0000FF"/>
        <rFont val="Calibri"/>
        <family val="2"/>
      </rPr>
      <t xml:space="preserve">AXELOS ITIL Global Best Practice Approach to IT Service Management  </t>
    </r>
    <r>
      <rPr>
        <sz val="10"/>
        <color theme="1"/>
        <rFont val="Calibri"/>
        <family val="2"/>
      </rPr>
      <t>(En inglés)
Marco ITIL de mejores prácticas globales para la gestión de servicios de TI  de AXELOS)</t>
    </r>
  </si>
  <si>
    <t>NIST</t>
    <phoneticPr fontId="0" type="noConversion"/>
  </si>
  <si>
    <t>U.S. Department of Commerce National Institute of Standards and Technology</t>
  </si>
  <si>
    <t>NIST</t>
  </si>
  <si>
    <t>Département du commerce des États-Unis – Institut national des normes et de la technologie</t>
  </si>
  <si>
    <r>
      <rPr>
        <sz val="10"/>
        <color rgb="FFFF0000"/>
        <rFont val="Calibri"/>
        <family val="2"/>
      </rPr>
      <t>NIST</t>
    </r>
  </si>
  <si>
    <r>
      <rPr>
        <u/>
        <sz val="10"/>
        <color rgb="FF0000FF"/>
        <rFont val="Calibri"/>
        <family val="2"/>
      </rPr>
      <t>U.S. Department of Commerce National Institute of Standards and Technology</t>
    </r>
    <r>
      <rPr>
        <sz val="10"/>
        <color theme="1"/>
        <rFont val="Calibri"/>
        <family val="2"/>
      </rPr>
      <t xml:space="preserve"> (En inglés)
(Departamento de comercio de los EE. UU.: Instituto Nacional de Estandarización y Tecnología)</t>
    </r>
  </si>
  <si>
    <t>PCI DSS</t>
  </si>
  <si>
    <t>Payment Card Industry’s (PCI) Data Security Standard – Requirements and Security Assessment Procedures</t>
  </si>
  <si>
    <t xml:space="preserve">Norme de sécurité des données de l’industrie des cartes de paiement (PCI) – Exigences et procédures d’évaluation de la sécurité </t>
  </si>
  <si>
    <r>
      <rPr>
        <sz val="10"/>
        <color rgb="FFFF0000"/>
        <rFont val="Calibri"/>
        <family val="2"/>
      </rPr>
      <t>PCI DSS</t>
    </r>
  </si>
  <si>
    <r>
      <rPr>
        <u/>
        <sz val="10"/>
        <color rgb="FF0000FF"/>
        <rFont val="Calibri"/>
        <family val="2"/>
      </rPr>
      <t xml:space="preserve">Payment Card Industry’s (PCI) Data Security Standard – Requirements and Security Assessment Procedures </t>
    </r>
    <r>
      <rPr>
        <sz val="10"/>
        <color theme="1"/>
        <rFont val="Calibri"/>
        <family val="2"/>
      </rPr>
      <t>(En inglés)
(Normas de Seguridad de la PCI [Payment Card Industry o Industria de tarjetas de pago] – Requerimientos y procedimientos para la evaluación de la seguridad)</t>
    </r>
  </si>
  <si>
    <t>Functions</t>
  </si>
  <si>
    <r>
      <rPr>
        <b/>
        <sz val="11"/>
        <rFont val="Calibri"/>
        <family val="2"/>
      </rPr>
      <t>Funciones</t>
    </r>
  </si>
  <si>
    <t>Values used in Toolkits</t>
  </si>
  <si>
    <t>Number of indicators</t>
  </si>
  <si>
    <t>Function list - editable</t>
  </si>
  <si>
    <t>Principle 1</t>
  </si>
  <si>
    <t>Urgent</t>
  </si>
  <si>
    <t>Name</t>
  </si>
  <si>
    <t>Principle 2</t>
  </si>
  <si>
    <t>Business operations</t>
  </si>
  <si>
    <t>Principle 3</t>
  </si>
  <si>
    <t>Finance ops</t>
  </si>
  <si>
    <t>Principle 4</t>
  </si>
  <si>
    <t>Customer service</t>
  </si>
  <si>
    <t>Principle 5</t>
  </si>
  <si>
    <t>Technical operations and development</t>
  </si>
  <si>
    <t>Principle 6</t>
  </si>
  <si>
    <t>PMO</t>
  </si>
  <si>
    <t>Project Management Office</t>
  </si>
  <si>
    <t>Principle 7</t>
  </si>
  <si>
    <t>Fraud, Risk, AML/CFT, Compliance</t>
  </si>
  <si>
    <t>Principle 8</t>
  </si>
  <si>
    <t>Agent management</t>
  </si>
  <si>
    <t>Totals</t>
  </si>
  <si>
    <t>Human resources</t>
  </si>
  <si>
    <t>Total</t>
  </si>
  <si>
    <t>Edit this function list to change names and descriptions and to add more names. 
These will appear in the drop-down in column O in the Principles worksheets. 
Function names are not translated.</t>
  </si>
  <si>
    <t>Assessment column name translation</t>
  </si>
  <si>
    <t>Assessment column names translation</t>
  </si>
  <si>
    <t>Used for translations only</t>
  </si>
  <si>
    <t>SHIFT+CTRL+L to lock all the sheets
SHIFT+CTRL+U to unlock.  
When in locked mode the user can hide and unhide columns, select cells, and use the autofilter.</t>
  </si>
  <si>
    <t>SELF-ASSESSMENT</t>
  </si>
  <si>
    <t>AUTO-ÉVALUATION</t>
  </si>
  <si>
    <t>AUTOEVALUACIÓN</t>
  </si>
  <si>
    <t>Cumplimiento</t>
  </si>
  <si>
    <t>Evidence document (specify document name, section number and page number)</t>
  </si>
  <si>
    <t>Document requis (indiquer le nom du document et le numéro de section / page)</t>
  </si>
  <si>
    <t>Documentación proporcionada (nombre del documento, número de sección / página)</t>
  </si>
  <si>
    <t>Evidence document</t>
  </si>
  <si>
    <t>Comments 
(include notes on how the practice is implemented)</t>
  </si>
  <si>
    <t>Commentaires (expliquer comment la pratique est mise en œuvre)</t>
  </si>
  <si>
    <t>Comentarios (incluir notas sobre cómo se implementó la práctica)</t>
  </si>
  <si>
    <t>Comments</t>
  </si>
  <si>
    <t>Action</t>
  </si>
  <si>
    <t>Acción</t>
  </si>
  <si>
    <t>Evidence provided:</t>
  </si>
  <si>
    <t>Reviewer name</t>
  </si>
  <si>
    <t>Nom de l'examinateur</t>
  </si>
  <si>
    <t>Nombre del examinador</t>
  </si>
  <si>
    <t>Evidence sent to Assessor?</t>
  </si>
  <si>
    <t>Documents envoyés à l'évaluateur?</t>
  </si>
  <si>
    <t>Documentos enviados al asesor?</t>
  </si>
  <si>
    <t>Spare 2</t>
  </si>
  <si>
    <t>SpareFR 2</t>
  </si>
  <si>
    <t>SpareES 2</t>
  </si>
  <si>
    <t>SpareYY 2</t>
  </si>
  <si>
    <t>Spare 3</t>
  </si>
  <si>
    <t>SpareFR 3</t>
  </si>
  <si>
    <t>SpareES 3</t>
  </si>
  <si>
    <t>SpareYY 3</t>
  </si>
  <si>
    <t>Spare 4</t>
  </si>
  <si>
    <t>SpareFR 4</t>
  </si>
  <si>
    <t>SpareES 4</t>
  </si>
  <si>
    <t>SpareYY 4</t>
  </si>
  <si>
    <t>Spare 5</t>
  </si>
  <si>
    <t>SpareFR 5</t>
  </si>
  <si>
    <t>SpareES 5</t>
  </si>
  <si>
    <t>SpareYY 5</t>
  </si>
  <si>
    <t>Spare 6</t>
  </si>
  <si>
    <t>SpareFR 6</t>
  </si>
  <si>
    <t>SpareES 6</t>
  </si>
  <si>
    <t>SpareYY 6</t>
  </si>
  <si>
    <t>Spare 7</t>
  </si>
  <si>
    <t>SpareFR 7</t>
  </si>
  <si>
    <t>SpareES 7</t>
  </si>
  <si>
    <t>SpareYY 7</t>
  </si>
  <si>
    <t>Spare 8</t>
  </si>
  <si>
    <t>SpareFR 8</t>
  </si>
  <si>
    <t>SpareES 8</t>
  </si>
  <si>
    <t>SpareYY 8</t>
  </si>
  <si>
    <t>Spare 9</t>
  </si>
  <si>
    <t>SpareFR 9</t>
  </si>
  <si>
    <t>SpareES 9</t>
  </si>
  <si>
    <t>SpareYY 9</t>
  </si>
  <si>
    <t>Spare 10</t>
  </si>
  <si>
    <t>SpareFR 10</t>
  </si>
  <si>
    <t>SpareES 10</t>
  </si>
  <si>
    <t>SpareYY 10</t>
  </si>
  <si>
    <t>EXTERNAL ASSESSMENT</t>
  </si>
  <si>
    <t>ÉVALUATION EXTERNE</t>
  </si>
  <si>
    <t>EVALUACIÓN EXTERNA</t>
  </si>
  <si>
    <t>Recommendation to Provider</t>
  </si>
  <si>
    <t>Recommandation destinée au prestataire</t>
  </si>
  <si>
    <t>Recomendación al Proveedor</t>
  </si>
  <si>
    <t>Guidance notes for Assessor</t>
  </si>
  <si>
    <t>Notes pour l'examinateur</t>
  </si>
  <si>
    <t>Notas para el examinador</t>
  </si>
  <si>
    <t>Scheme Operator comments</t>
  </si>
  <si>
    <t>Commentaires de l'opérateur du schéma de certification</t>
  </si>
  <si>
    <t>Comentarios del operador del esquema</t>
  </si>
  <si>
    <t>Assessor's response to Scheme Operator</t>
  </si>
  <si>
    <t>Réponse des examinateurs à l'opérateur du système de certification</t>
  </si>
  <si>
    <t>Respuesta del examinador al operador del esquema de certificación</t>
  </si>
  <si>
    <t>Scheme Operator conclusion</t>
  </si>
  <si>
    <t>Conclusions de l'opérateur du schéma de certification</t>
  </si>
  <si>
    <t>Conclusiones del operador del esquema de certificación</t>
  </si>
  <si>
    <t>Spare 15</t>
  </si>
  <si>
    <t>SpareFR 15</t>
  </si>
  <si>
    <t>SpareES 15</t>
  </si>
  <si>
    <t>SpareYY 15</t>
  </si>
  <si>
    <t>Spare 16</t>
  </si>
  <si>
    <t>SpareFR 16</t>
  </si>
  <si>
    <t>SpareES 16</t>
  </si>
  <si>
    <t>SpareYY 16</t>
  </si>
  <si>
    <t>Spare 17</t>
  </si>
  <si>
    <t>SpareFR 17</t>
  </si>
  <si>
    <t>SpareES 17</t>
  </si>
  <si>
    <t>SpareYY 17</t>
  </si>
  <si>
    <t>Spare 18</t>
  </si>
  <si>
    <t>SpareFR 18</t>
  </si>
  <si>
    <t>SpareES 18</t>
  </si>
  <si>
    <t>SpareYY 18</t>
  </si>
  <si>
    <t>Spare 19</t>
  </si>
  <si>
    <t>SpareFR 19</t>
  </si>
  <si>
    <t>SpareES 19</t>
  </si>
  <si>
    <t>SpareYY 19</t>
  </si>
  <si>
    <t>Spare 20</t>
  </si>
  <si>
    <t>SpareFR 20</t>
  </si>
  <si>
    <t>SpareES 20</t>
  </si>
  <si>
    <t>SpareYY 20</t>
  </si>
  <si>
    <t>Validations</t>
    <phoneticPr fontId="2" type="noConversion"/>
  </si>
  <si>
    <t>Validations translation</t>
  </si>
  <si>
    <t>Used for cell validations.</t>
  </si>
  <si>
    <t>Yes</t>
    <phoneticPr fontId="0" type="noConversion"/>
  </si>
  <si>
    <t>Oui</t>
  </si>
  <si>
    <t>Si</t>
  </si>
  <si>
    <t>Y4</t>
  </si>
  <si>
    <t>Partial</t>
    <phoneticPr fontId="0" type="noConversion"/>
  </si>
  <si>
    <t>En partie</t>
  </si>
  <si>
    <t>Parcial</t>
  </si>
  <si>
    <t>P4</t>
  </si>
  <si>
    <t>No</t>
    <phoneticPr fontId="0" type="noConversion"/>
  </si>
  <si>
    <t>Non</t>
  </si>
  <si>
    <t>N4</t>
  </si>
  <si>
    <t>n/a</t>
  </si>
  <si>
    <t>NA4</t>
  </si>
  <si>
    <t>Other</t>
  </si>
  <si>
    <t>Autre</t>
  </si>
  <si>
    <t>Otro</t>
  </si>
  <si>
    <t>O4</t>
  </si>
  <si>
    <t>This table is used for cell validations.</t>
  </si>
  <si>
    <t>Compliance</t>
    <phoneticPr fontId="2" type="noConversion"/>
  </si>
  <si>
    <t>Compliance translation</t>
  </si>
  <si>
    <t>Used for translations and cell validations</t>
  </si>
  <si>
    <t>Requis</t>
  </si>
  <si>
    <t>Obligatorio</t>
  </si>
  <si>
    <t>Req4</t>
  </si>
  <si>
    <t>Recommandé</t>
  </si>
  <si>
    <t>Recomendado</t>
  </si>
  <si>
    <t>Rec4</t>
  </si>
  <si>
    <t>Requis Normal</t>
  </si>
  <si>
    <t>Obligatorio estándar</t>
  </si>
  <si>
    <t>ReqS4</t>
  </si>
  <si>
    <t>Urgent required</t>
  </si>
  <si>
    <t>Requis Prioritaire</t>
  </si>
  <si>
    <t>Obligatorio urgente</t>
  </si>
  <si>
    <t>ReqU4</t>
  </si>
  <si>
    <t>Other translations</t>
  </si>
  <si>
    <t>All</t>
  </si>
  <si>
    <t>Tous</t>
  </si>
  <si>
    <t>Todos</t>
  </si>
  <si>
    <t>All Categories</t>
  </si>
  <si>
    <t>Toutes Catégories</t>
  </si>
  <si>
    <t>Todas las categorías</t>
  </si>
  <si>
    <t>All Principles</t>
  </si>
  <si>
    <t>Tous les Principes</t>
  </si>
  <si>
    <t>Todos los Principios</t>
  </si>
  <si>
    <t>Overall compliance</t>
  </si>
  <si>
    <t>Conformité globale</t>
  </si>
  <si>
    <t>Cumplimiento total</t>
  </si>
  <si>
    <t>Compliance by Sub-Principle</t>
  </si>
  <si>
    <t>Conformité par sous-principe</t>
  </si>
  <si>
    <t>Cumplimiento por sub-principio</t>
  </si>
  <si>
    <t>(N/A indicators excluded)</t>
  </si>
  <si>
    <t>(hors indicateurs n/d)</t>
  </si>
  <si>
    <t>(no incluye indicadores N/A)</t>
  </si>
  <si>
    <t>Filter</t>
  </si>
  <si>
    <t>Filtre</t>
  </si>
  <si>
    <t>Filtrar</t>
  </si>
  <si>
    <t>Languages</t>
  </si>
  <si>
    <t>Language of Toolkit:</t>
  </si>
  <si>
    <t>English</t>
  </si>
  <si>
    <t>FR</t>
  </si>
  <si>
    <t>Français</t>
  </si>
  <si>
    <t>ES</t>
  </si>
  <si>
    <t>Español</t>
  </si>
  <si>
    <t>YY</t>
  </si>
  <si>
    <t>&lt;for future use&gt;</t>
  </si>
  <si>
    <t>Static</t>
    <phoneticPr fontId="2" type="noConversion"/>
  </si>
  <si>
    <t>All Indicators</t>
    <phoneticPr fontId="2" type="noConversion"/>
  </si>
  <si>
    <t>Report Indicators to print</t>
    <phoneticPr fontId="2" type="noConversion"/>
  </si>
  <si>
    <t>Spacer 1</t>
    <phoneticPr fontId="2" type="noConversion"/>
  </si>
  <si>
    <t xml:space="preserve">: </t>
    <phoneticPr fontId="2" type="noConversion"/>
  </si>
  <si>
    <t>Spacer 2</t>
    <phoneticPr fontId="2" type="noConversion"/>
  </si>
  <si>
    <t xml:space="preserve"> - </t>
    <phoneticPr fontId="2" type="noConversion"/>
  </si>
  <si>
    <t>Carriage Return Character</t>
  </si>
  <si>
    <t>VALUE OF E-MONEY MUST BALANCE VALUE IN CUSTODIAL ACCOUNTS</t>
  </si>
  <si>
    <t>L'ENCOURS DE MONNAIE ÉLECTRONIQUE DOIT CORRESPONDRE AU MONTANT DES SOMMES CONSERVÉES SUR DES COMPTES DE CANTONNEMENT</t>
  </si>
  <si>
    <t>EL VALOR DEL DINERO ELECTRÓNICO DEBE SER EQUIVALENTE AL VALOR EN LAS CUENTAS DE CUSTODIA</t>
  </si>
  <si>
    <t xml:space="preserve">CUSTODIAL BANK RECONCILIATION </t>
  </si>
  <si>
    <t xml:space="preserve">RAPPROCHEMENT AVEC LA BANQUE DÉPOSITAIRE </t>
  </si>
  <si>
    <t xml:space="preserve">CONCILIACIÓN DEL BANCO CUSTODIO </t>
  </si>
  <si>
    <t>PROTECTION OF FUNDS AGAINST LOSS DUE TO INSOLVENCY OF MOBILE MONEY PROVIDER</t>
  </si>
  <si>
    <t>PROTECTION DES FONDS CONTRE LE RISQUE DE PERTE RÉSULTANT DE LA FAILLITE D'UN PRESTATAIRE DE SERVICE D'ARGENT MOBILE</t>
  </si>
  <si>
    <t>PROTECCIÓN DE FONDOS CONTRA PÉRDIDA DEBIDA A INSOLVENCIA DEL PROVEEDOR DE DINERO MÓVIL</t>
  </si>
  <si>
    <t>PROTECTION OF FUNDS AGAINST LOSS DUE TO INSOLVENCY OF CUSTODIAL BANK</t>
  </si>
  <si>
    <t>PROTECTION DES FONDS CONTRE LE RISQUE DE PERTE RÉSULTANT DE LA FAILLITE D'UNE BANQUE DÉPOSITAIRE OU D'UNE ENTITÉ SIMILAIRE</t>
  </si>
  <si>
    <t>PROTECCIÓN DE FONDOS CONTRA PÉRDIDA POR INSOLVENCIA DEL BANCO CUSTODIO</t>
  </si>
  <si>
    <t>REAL-TIME TRANSACTION PROCESSING</t>
  </si>
  <si>
    <t>TRAITEMENT EN TEMPS RÉEL DES TRANSACTIONS</t>
  </si>
  <si>
    <t>PROCESAMIENTO DE TRANSACCIONES EN TIEMPO REAL</t>
  </si>
  <si>
    <t>FUNDS RESERVATION FOR MULTI-STAGE TRANSACTIONS</t>
  </si>
  <si>
    <t>RETENUE DES FONDS POUR TRANSACTIONS EN PLUSIEURS ÉTAPES</t>
  </si>
  <si>
    <t>RESERVA DE FONDOS PARA TRANSACCIONES DE MÚLTIPLES PASOS</t>
  </si>
  <si>
    <t>RECONCILIATION WITH FINANCIAL ECOSYSTEM PARTNERS</t>
  </si>
  <si>
    <t>RAPPROCHEMENT AVEC LES PARTENAIRES DE L’ÉCOSYSTÈME FINANCIER</t>
  </si>
  <si>
    <t>CONCILIACIÓN CON SOCIOS DEL ECOSISTEMA FINANCIERO</t>
  </si>
  <si>
    <t>SETTLEMENT PROCESS FOR FINANCIAL ECOSYSTEM PARTNERS</t>
  </si>
  <si>
    <t>PROCÉDÉ DE RÈGLEMENT AVEC LES PARTENAIRES DE L’ÉCOSYSTÈME FINANCIER</t>
  </si>
  <si>
    <t>PROCESO DE LIQUIDACIÓN CON SOCIOS DEL ECOSISTEMA FINANCIERO</t>
  </si>
  <si>
    <t>RECORD-KEEPING</t>
  </si>
  <si>
    <t>TENUE DES REGISTRES : PARTENAIRES DE L'ÉCOSYSTÈME FINANCIER</t>
  </si>
  <si>
    <t>REGISTRO DE DOCUMENTACIÓN</t>
  </si>
  <si>
    <t>AML/CFT POLICY</t>
  </si>
  <si>
    <t>POLITIQUE DE LUTTE CONTRE LE BLANCHIMENT DE CAPITAUX ET LE FINANCEMENT DU TERRORISME (AML/CFT)</t>
  </si>
  <si>
    <t>POLÍTICA DE ALA/LFT</t>
  </si>
  <si>
    <t>AML/CFT PROCESS</t>
  </si>
  <si>
    <t>PROCESSUS AML/CFT</t>
  </si>
  <si>
    <t>PROCESO DE ALA/LFT</t>
  </si>
  <si>
    <t>AUDIT OF AML/CFT FUNCTION</t>
  </si>
  <si>
    <t>AUDIT DE LA FONCTION AML/CFT</t>
  </si>
  <si>
    <t>AUDITORÍA DEL DEPARTAMENTO DE ALA/LFT</t>
  </si>
  <si>
    <t>AML/CFT RECORDS</t>
  </si>
  <si>
    <t>REGISTRES AML/CFT</t>
  </si>
  <si>
    <t>REGISTROS ALA/LFT</t>
  </si>
  <si>
    <t>AML/CFT COMPLIANCE DEPARTMENT</t>
  </si>
  <si>
    <t xml:space="preserve">DÉPARTEMENT CONFORMITÉ AML/CFT </t>
  </si>
  <si>
    <t>DEPARTAMENTO DE CUMPLIMIENTO DE LAS NORMAS ALA/LFT</t>
  </si>
  <si>
    <t>AML/CFT COMPLIANCE DEPARTMENT REVIEWS</t>
  </si>
  <si>
    <t>EXAMENS DU DÉPARTEMENT AML/CFT</t>
  </si>
  <si>
    <t>FISCALIZACIÓN DEL DEPARTAMENTO DE CUMPLIMIENTO DE ALA/LFT</t>
  </si>
  <si>
    <t>AML/CFT MANAGER: MONEY LAUNDERING REPORTING  OFFICER</t>
  </si>
  <si>
    <t>DIRECTEUR AML/CFT : RESPONSABLE ANTI-BLANCHIMENT</t>
  </si>
  <si>
    <t>Gerente de ALA/LFT: OFICIAL DE REPORTE DE lavado de activos</t>
  </si>
  <si>
    <t>TRANSACTION MONITORING</t>
  </si>
  <si>
    <t>SURVEILLANCE DES TRANSACTIONS</t>
  </si>
  <si>
    <t>MONITOREO DE TRANSACCIONES</t>
  </si>
  <si>
    <t>IDENTIFICATION OF SUSPICIOUS TRANSACTIONS</t>
  </si>
  <si>
    <t>IDENTIFICATION DES TRANSACTIONS SUSPECTES</t>
  </si>
  <si>
    <t>IDENTIFICACIÓN DE TRANSACCIONES SOSPECHOSAS</t>
  </si>
  <si>
    <t>KYC POLICY / REQUIREMENTS</t>
  </si>
  <si>
    <t>POLITIQUE DE VÉRIFICATION DE L'IDENTITÉ DES CLIENTS (KYC)</t>
  </si>
  <si>
    <t xml:space="preserve">POLÍTICA / REQUISITOS DE CSC </t>
  </si>
  <si>
    <t>MINIMUM KYC FOR BASIC ACCOUNTS AND LOW-VALUE OCCASIONAL TRANSACTIONS</t>
  </si>
  <si>
    <t>VÉRIFICATION MINIMALE POUR LES COMPTES DE BASE ET LES TRANSACTIONS OCCASIONNELLES DE FAIBLE MONTANT</t>
  </si>
  <si>
    <t>CSC MÍNIMO PARA CUENTAS BÁSICAS Y TRANSACCIONES OCASIONALES DE BAJO MONTO</t>
  </si>
  <si>
    <t>KYC FOR REGULAR ACCOUNTS</t>
  </si>
  <si>
    <t>VÉRIFICATION POUR LES COMPTES ORDINAIRES</t>
  </si>
  <si>
    <t>CSC PARA CUENTAS REGULARES</t>
  </si>
  <si>
    <t>KYC FOR BUSINESS ACCOUNTS</t>
  </si>
  <si>
    <t>VÉRIFICATION POUR LES COMPTES PROFESSIONNELS</t>
  </si>
  <si>
    <t>CSC PARA CUENTAS COMERCIALES</t>
  </si>
  <si>
    <t xml:space="preserve">VERIFYING KYC  </t>
  </si>
  <si>
    <t xml:space="preserve">PROCESSUS DE VÉRIFICATION DE L'IDENTITÉ DU CLIENT  </t>
  </si>
  <si>
    <t xml:space="preserve">VERIFICACIÓN DE CSC </t>
  </si>
  <si>
    <t>TRANSACTION AND BALANCE LIMITS BASED ON KYC TIER</t>
  </si>
  <si>
    <t>PLAFONDS DE SOLDE ET D'OPÉRATIONS FONDÉS SUR LE NIVEAU DE VÉRIFICATION</t>
  </si>
  <si>
    <t>LÍMITES DE TRANSACCIONES Y SALDOS EN BASE A LA CAPA DE CSC</t>
  </si>
  <si>
    <t>ACCOUNT-BLOCKING</t>
  </si>
  <si>
    <t>BLOCAGE DU COMPTE</t>
  </si>
  <si>
    <t>BLOQUEO DE CUENTAS</t>
  </si>
  <si>
    <t>WATCHLIST SCREENING OF ACCOUNTS</t>
  </si>
  <si>
    <t>CONTRÔLE DES LISTES DE SURVEILLANCE</t>
  </si>
  <si>
    <t>ANÁLISIS DE CUENTAS CONTRA LAS LISTAS DE CONTROL</t>
  </si>
  <si>
    <t>AGENT TRAINING IN AML/CFT</t>
  </si>
  <si>
    <t>FORMATION DES AGENTS À LA LUTTE CONTRE LE BLANCHIMENT DES CAPITAUX ET LE FINANCEMENT DU TERRORISME (AML/CFT)</t>
  </si>
  <si>
    <t>CAPACITACIÓN DE AGENTES SOBRE ALA/CFT</t>
  </si>
  <si>
    <t>STAFF TRAINING IN AML/CFT</t>
  </si>
  <si>
    <t>FORMATION DU PERSONNEL À LA LUTTE CONTRE LE BLANCHIMENT DES CAPITAUX ET LE FINANCEMENT DU TERRORISME (AML/CFT)</t>
  </si>
  <si>
    <t>CAPACITACIÓN DEL PERSONAL SOBRE ALA/CFT</t>
  </si>
  <si>
    <t>MONITORING OF AGENT AML/CFT COMPLIANCE</t>
  </si>
  <si>
    <t>SURVEILLANCE DE LA CONFORMITÉ AML/CFT DES AGENTS</t>
  </si>
  <si>
    <t>MONITOREO DE CUMPLIMIENTO ALA/CFT POR PARTE DE LOS AGENTES</t>
  </si>
  <si>
    <t>FRAUD MANAGEMENT POLICY</t>
  </si>
  <si>
    <t>POLITIQUE DE LUTTE CONTRE LA FRAUDE</t>
  </si>
  <si>
    <t>POLÍTICA DE GESTIÓN DE FRAUDE</t>
  </si>
  <si>
    <t>ANTI-FRAUD TRAINING</t>
  </si>
  <si>
    <t>FORMATION ANTI-FRAUDE</t>
  </si>
  <si>
    <t>CAPACITACIÓN CONTRA EL FRAUDE</t>
  </si>
  <si>
    <t>NOTIFICATIONS TO CUSTOMERS AND AGENTS</t>
  </si>
  <si>
    <t>AVIS AUX CLIENTS ET AUX AGENTS</t>
  </si>
  <si>
    <t>NOTIFICACIONES A LOS CLIENTES Y AGENTES</t>
  </si>
  <si>
    <t>SECURE CHANGING OF SECURITY CREDENTIALS AND SIMS</t>
  </si>
  <si>
    <t>SECURITÉ LORS DES CHANGEMENTS DE CARTES SIM OU DES IDENTIFIANTS DE SÉCURITÉ</t>
  </si>
  <si>
    <t>CAMBIOS SEGUROS DE LAS CREDENCIALES DE SEGURIDAD Y SIM</t>
  </si>
  <si>
    <t>TRANSACTION AUTHORIZATION - BUYING GOODS AT MERCHANTS</t>
  </si>
  <si>
    <t>AUTORISATION DES TRANSACTIONS - ACHATS CHEZ LES COMMERÇANTS</t>
  </si>
  <si>
    <t>AUTORIZACIÓN DE TRANSACCIONES - COMPRA DE PRODUCTOS EN COMERCIOS</t>
  </si>
  <si>
    <t>SANCTIONS FOR AGENTS, BUSINESSES AND MERCHANTS</t>
  </si>
  <si>
    <t xml:space="preserve">SANCTIONS APPLICABLES AUX AGENTS, AUX ENTREPRISES ET AUX COMMERÇANTS </t>
  </si>
  <si>
    <t>SANCIONES PARA AGENTES, NEGOCIOS Y COMERCIOS</t>
  </si>
  <si>
    <t>STAFF DUE DILIGENCE PROCESS</t>
  </si>
  <si>
    <t>PROCESSUS DE VIGILANCE À L'ÉGARD DU PERSONNEL</t>
  </si>
  <si>
    <t>PROCESO DE DEBIDA DILIGENCIA DEL PERSONAL</t>
  </si>
  <si>
    <t>AGENT DUE DILIGENCE: MASTER AGENTS</t>
  </si>
  <si>
    <t>VIGILANCE À L'ÉGARD DES AGENTS : AGENTS PRINCIPAUX</t>
  </si>
  <si>
    <t>DEBIDA DILIGENCIA DE LOS AGENTES: AGENTES MAESTROS</t>
  </si>
  <si>
    <t>AGENT DUE DILIGENCE: AGENTS</t>
  </si>
  <si>
    <t>VIGILANCE À L'ÉGARD DES AGENTS : AGENTS INDIVIDUELS</t>
  </si>
  <si>
    <t>DEBIDA DILIGENCIA DE LOS AGENTES: AGENTES</t>
  </si>
  <si>
    <t>DUE DILIGENCE ON ENTITIES PROVIDING OUTSOURCED SERVICES</t>
  </si>
  <si>
    <t>VIGILANCE À L'ÉGARD DES ENTITÉS ASSURANT DES SERVICES DE SOUS-TRAITANCE</t>
  </si>
  <si>
    <t>DEBIDA DILIGENCIA DE LAS ENTIDADES QUE PRESTAN SERVICIOS TERCERIZADOS</t>
  </si>
  <si>
    <t>STAFF TRAINING: REQUIREMENTS / POLICY</t>
  </si>
  <si>
    <t>FORMATION DU PERSONNEL : EXIGENCES / POLITIQUE</t>
  </si>
  <si>
    <t>CAPACITACIÓN DEL PERSONAL: REQUISITOS / POLÍTICA</t>
  </si>
  <si>
    <t>STAFF TRAINING: PROCESS</t>
  </si>
  <si>
    <t>FORMATION DU PERSONNEL : PROCESSUS</t>
  </si>
  <si>
    <t>CAPACITACIÓN DEL PERSONAL: PROCESO</t>
  </si>
  <si>
    <t>STAFF TRAINING: RECORDS</t>
  </si>
  <si>
    <t>FORMATION DU PERSONNEL : REGISTRES</t>
  </si>
  <si>
    <t>CAPACITACIÓN DEL PERSONAL: REGISTROS</t>
  </si>
  <si>
    <t>TRAINING FOR AGENTS: REQUIREMENTS / POLICY</t>
  </si>
  <si>
    <t>FORMATION DES AGENTS : EXIGENCES / POLITIQUE</t>
  </si>
  <si>
    <t>CAPACITACIÓN PARA LOS AGENTES: REQUISITOS / POLÍTICA</t>
  </si>
  <si>
    <t>TRAINING FOR AGENTS: PROCESS</t>
  </si>
  <si>
    <t>FORMATION DES AGENTS : PROCESSUS</t>
  </si>
  <si>
    <t>CAPACITACIÓN PARA LOS AGENTES: PROCESO</t>
  </si>
  <si>
    <t>TRAINING FOR AGENTS: RECORDS</t>
  </si>
  <si>
    <t>FORMATION DES AGENTS : REGISTRES</t>
  </si>
  <si>
    <t>CAPACITACIÓN PARA LOS AGENTES: REGISTROS</t>
  </si>
  <si>
    <t>AGENT AGREEMENTS</t>
  </si>
  <si>
    <t>CONTRATS AVEC LES AGENTS</t>
  </si>
  <si>
    <t>ACUERDOS CON LOS AGENTES</t>
  </si>
  <si>
    <t>AGREEMENTS WITH ENTITIES PROVIDING OUTSOURCED SERVICES</t>
  </si>
  <si>
    <t>CONTRATS AVEC LES ENTITÉS FOURNISSANT DES SERVICES DE SOUS-TRAITANCE</t>
  </si>
  <si>
    <t>ACUERDOS CON LAS ENTIDADES QUE PRESTAN SERVICIOS TERCERIZADOS</t>
  </si>
  <si>
    <t>STAFF MANAGEMENT POLICY</t>
  </si>
  <si>
    <t>POLITIQUE DE GESTION DU PERSONNEL</t>
  </si>
  <si>
    <t>POLÍTICA DE GESTIÓN DEL PERSONAL</t>
  </si>
  <si>
    <t>AGENT MANAGEMENT PROCESS</t>
  </si>
  <si>
    <t>PROCESSUS DE GESTION DES AGENTS</t>
  </si>
  <si>
    <t>PROCESO DE GESTIÓN DE AGENTES</t>
  </si>
  <si>
    <t>AGENT MONITORING</t>
  </si>
  <si>
    <t>SURVEILLANCE DES AGENTS</t>
  </si>
  <si>
    <t>MONITOREO DE AGENTES</t>
  </si>
  <si>
    <t>AGENT SANCTIONS AND TERMINATION</t>
  </si>
  <si>
    <t>SANCTIONS ET RÉSILIATION DU CONTRAT DES AGENTS</t>
  </si>
  <si>
    <t>SANCIONES Y DESVINCULACIÓN DE LOS AGENTES</t>
  </si>
  <si>
    <t>AGENT DISPUTE MANAGEMENT</t>
  </si>
  <si>
    <t>GESTION DES LITIGES AVEC LES AGENTS</t>
  </si>
  <si>
    <t>GESTIÓN DE CONTROVERSIAS CON LOS AGENTES</t>
  </si>
  <si>
    <t>AGENT RISK MANAGEMENT</t>
  </si>
  <si>
    <t>GESTION DES RISQUES LIÉS AUX AGENTS</t>
  </si>
  <si>
    <t>GESTIÓN DE RIESGOS DE LOS AGENTES</t>
  </si>
  <si>
    <t>OUTSOURCING POLICY</t>
  </si>
  <si>
    <t>POLITIQUE DE SOUS-TRAITANCE</t>
  </si>
  <si>
    <t>POLÍTICA DE TERCERIZACIÓN</t>
  </si>
  <si>
    <t>OUTSOURCING RISK MANAGEMENT</t>
  </si>
  <si>
    <t>GESTION DES RISQUES LIÉS À LA SOUS-TRAITANCE</t>
  </si>
  <si>
    <t>GESTIÓN DE RIESGOS DE TERCERIZACIÓN</t>
  </si>
  <si>
    <t>GOVERNANCE OF MOBILE MONEY BUSINESS</t>
  </si>
  <si>
    <t>GOUVERNANCE DE L’ACTIVITÉ D’ARGENT MOBILE</t>
  </si>
  <si>
    <t>GOBERNANZA DEL NEGOCIO DEL DINERO MÓVIL</t>
  </si>
  <si>
    <t>HEAD OF MOBILE MONEY</t>
  </si>
  <si>
    <t>DIRECTION DE L’ARGENT MOBILE</t>
  </si>
  <si>
    <t>JEFE DEL DINERO MÓVIL</t>
  </si>
  <si>
    <t>MOBILE MONEY AUDIT</t>
  </si>
  <si>
    <t>AUDIT DU SERVICE D'ARGENT MOBILE</t>
  </si>
  <si>
    <t>AUDITORÍA DEL SERVICIO DEL DINERO MÓVIL</t>
  </si>
  <si>
    <t>TECHNICAL OPERATIONS</t>
  </si>
  <si>
    <t>OPÉRATIONS TECHNIQUES</t>
  </si>
  <si>
    <t>OPERACIONES TÉCNICAS</t>
  </si>
  <si>
    <t>BACKUPS</t>
  </si>
  <si>
    <t>SAUVEGARDES</t>
  </si>
  <si>
    <t>COPIAS DE RESPALDO</t>
  </si>
  <si>
    <t>TECHNICAL SERVICE LEVEL MANAGEMENT</t>
  </si>
  <si>
    <t>GESTION DU NIVEAU DE SERVICE TECHNIQUE</t>
  </si>
  <si>
    <t>GESTIÓN DE NIVELES DE SERVICIO TÉCNICO</t>
  </si>
  <si>
    <t>SYSTEM MONITORING</t>
  </si>
  <si>
    <t>SURVEILLANCE DU SYSTÈME</t>
  </si>
  <si>
    <t>MONITOREO DEL SISTEMA</t>
  </si>
  <si>
    <t>TIME SYNCHRONIZATION</t>
  </si>
  <si>
    <t>SYNCHRONISATION TEMPORELLE</t>
  </si>
  <si>
    <t>SINCRONIZACIÓN HORARIA</t>
  </si>
  <si>
    <t>BUSINESS OPERATIONS</t>
  </si>
  <si>
    <t>EXPLOITATION</t>
  </si>
  <si>
    <t>OPERACIONES DEL NEGOCIO</t>
  </si>
  <si>
    <t>MANAGEMENT REPORTING</t>
  </si>
  <si>
    <t>RAPPORTS DE GESTION</t>
  </si>
  <si>
    <t>GENERACIÓN DE INFORMES DE GESTIÓN</t>
  </si>
  <si>
    <t>BUSINESS FORECASTING</t>
  </si>
  <si>
    <t>PRÉVISIONS D'ACTIVITÉ</t>
  </si>
  <si>
    <t>GENERACIÓN DE PRONÓSTICOS DEL NEGOCIO</t>
  </si>
  <si>
    <t>CAPACITY PLAN - TECHNICAL</t>
  </si>
  <si>
    <t>PLAN DE CAPACITÉ - FONCTIONS TECHNIQUES</t>
  </si>
  <si>
    <t>PLAN DE CAPACIDAD - TÉCNICA</t>
  </si>
  <si>
    <t>CAPACITY AND PERFORMANCE ALERTS AND REPORTS</t>
  </si>
  <si>
    <t>ALERTES ET RAPPORTS DE CAPACITÉ ET DE PERFORMANCE</t>
  </si>
  <si>
    <t>ALERTAS E INFORMES DE CAPACIDAD Y RENDIMIENTO</t>
  </si>
  <si>
    <t>INCIDENT MANAGEMENT</t>
  </si>
  <si>
    <t>GESTION DES INCIDENTS</t>
  </si>
  <si>
    <t>GESTIÓN DE INCIDENTES</t>
  </si>
  <si>
    <t>PROBLEM MANAGEMENT</t>
  </si>
  <si>
    <t>GESTION DES PROBLÈMES</t>
  </si>
  <si>
    <t>GESTIÓN DE PROBLEMAS</t>
  </si>
  <si>
    <t>GATED PROJECT MANAGEMENT PROCESS</t>
  </si>
  <si>
    <t>PROCESSUS FORMEL DE GESTION DE PROJET</t>
  </si>
  <si>
    <t>PROCESO DE GESTIÓN DE PROYECTOS POR ETAPAS</t>
  </si>
  <si>
    <t>CHANGES TO THE MOBILE MONEY SYSTEM (CHANGE ADVISORY BOARD)</t>
  </si>
  <si>
    <t>CHANGEMENTS DU SYSTÈME DE L’ARGENT MOBILE (COMITÉ CONSULTATIF DES CHANGEMENTS)</t>
  </si>
  <si>
    <t>CAMBIOS AL SISTEMA DEL DINERO MÓVIL (CAMBIAR CONSEJO ASESOR)</t>
  </si>
  <si>
    <t>RELEASE MANAGEMENT - TESTING</t>
  </si>
  <si>
    <t>GESTION DES VERSIONS - TESTS</t>
  </si>
  <si>
    <t>GESTIÓN DE VERSIONES - REALIZACIÓN DE PRUEBAS</t>
  </si>
  <si>
    <t>MOBILE MONEY RISK MANAGEMENT GOVERNANCE</t>
  </si>
  <si>
    <t>GOUVERNANCE DE LA GESTION DES RISQUSE LIÉS À L'ARGENT MOBILE</t>
  </si>
  <si>
    <t>GOBERNANZA DE GESTIÓN DE RIESGOS DEL DINERO MÓVIL</t>
  </si>
  <si>
    <t>RISK ASSESSMENT PROCESS</t>
  </si>
  <si>
    <t>PROCESSUS D'ÉVALUATION DES RISQUES</t>
  </si>
  <si>
    <t>PROCESO DE EVALUACIÓN DE RIESGOS</t>
  </si>
  <si>
    <t>RISK ACTIONS</t>
  </si>
  <si>
    <t>MESURES DE CONTRÔLE DES RISQUES</t>
  </si>
  <si>
    <t>ACCIONES PARA GESTIONAR RIESGOS</t>
  </si>
  <si>
    <t>RISK COMMUNICATION AND MONITORING</t>
  </si>
  <si>
    <t>COMMUNICATION ET SURVEILLANCE DES RISQUES</t>
  </si>
  <si>
    <t>COMUNICACIÓN Y MONITOREO DE RIESGOS</t>
  </si>
  <si>
    <t>BUSINESS CONTINUITY FRAMEWORK</t>
  </si>
  <si>
    <t>CADRE GÉNÉRAL DE LA CONTINUITÉ DE L’ACTIVITÉ</t>
  </si>
  <si>
    <t>MARCO DE CONTINUIDAD DEL NEGOCIO</t>
  </si>
  <si>
    <t>BUSINESS CONTINUITY RISK ASSESSMENT</t>
  </si>
  <si>
    <t>ÉVALUATION DES RISQUES</t>
  </si>
  <si>
    <t>EVALUACIÓN DE RIESGOS DE LA CONTINUIDAD DEL NEGOCIO</t>
  </si>
  <si>
    <t>BUSINESS CONTINUITY PLAN</t>
  </si>
  <si>
    <t>PLAN DE CONTINUITÉ DE L’ACTIVITÉ</t>
  </si>
  <si>
    <t>PLAN DE CONTINUIDAD DEL NEGOCIO</t>
  </si>
  <si>
    <t>DISASTER RECOVERY (TECHNICAL SYSTEMS)</t>
  </si>
  <si>
    <t>REPRISE APRÈS SINISTRE (SYSTÈMES TECHNIQUES)</t>
  </si>
  <si>
    <t>RECUPERACIÓN ANTE DESASTRES (SISTEMAS TÉCNICOS)</t>
  </si>
  <si>
    <t>DISASTER RECOVERY TESTING</t>
  </si>
  <si>
    <t>TESTS DE REPRISE APRÈS SINISTRE</t>
  </si>
  <si>
    <t>PRUEBAS DE RECUPERACIÓN ANTE DESASTRES</t>
  </si>
  <si>
    <t>SECURITY POLICY</t>
  </si>
  <si>
    <t>POLITIQUE DE SÉCURITÉ</t>
  </si>
  <si>
    <t>POLÍTICA DE SEGURIDAD</t>
  </si>
  <si>
    <t>SECURITY AUDIT</t>
  </si>
  <si>
    <t>AUDITS DE SÉCURITÉ</t>
  </si>
  <si>
    <t>AUDITORÍA DE SEGURIDAD</t>
  </si>
  <si>
    <t>EMPLOYEE SECURITY TRAINING</t>
  </si>
  <si>
    <t>FORMATION DU PERSONNEL EN MATIÈRE DE SÉCURITÉ</t>
  </si>
  <si>
    <t>CAPACITACIÓN EN MATERIA DE SEGURIDAD PARA LOS EMPLEADOS</t>
  </si>
  <si>
    <t>INVENTORY AND SECURITY CLASSIFICATION OF ALL DATA ASSETS</t>
  </si>
  <si>
    <t>INVENTAIRE ET CLASSIFICATION DE SÉCURITÉ DE TOUS LES ACTIFS CONTENANT DES DONNÉES</t>
  </si>
  <si>
    <t>INVENTARIO Y CLASIFICACIÓN DE SEGURIDAD DE TODOS LOS ACTIVOS DE DATOS</t>
  </si>
  <si>
    <t>SECURE DISPOSAL OF DATA SYSTEMS AND MEDIA</t>
  </si>
  <si>
    <t>ÉLIMINATION SÉCURISÉE DES SYSTÈMES DE DONNÉES ET DES SUPPORTS</t>
  </si>
  <si>
    <t>ELIMINACIÓN SEGURA DE SISTEMAS Y MEDIOS DE DATOS</t>
  </si>
  <si>
    <t>SECURITY POLICY AND THIRD PARTIES</t>
  </si>
  <si>
    <t>POLITIQUE DE SÉCURITÉ ET TIERCES PARTIES</t>
  </si>
  <si>
    <t>POLÍTICA DE SEGURIDAD Y TERCEROS</t>
  </si>
  <si>
    <t>ENCRYPTION CONTROLS - SENSITIVE DATA</t>
  </si>
  <si>
    <t>MESURES DE PROTECTION PAR CHIFFREMENT - DONNÉES SENSIBLES</t>
  </si>
  <si>
    <t>CONTROLES DE ENCRIPTACIÓN - DATOS SENSIBLES</t>
  </si>
  <si>
    <t>ENCRYPTION CONTROLS - EXTERNAL CONNECTIONS</t>
  </si>
  <si>
    <t>MESURES DE PROTECTION PAR CRYPTAGE - CONNEXIONS EXTERNES</t>
  </si>
  <si>
    <t xml:space="preserve">CONTROLES DE ENCRIPTACIÓN - CONEXIONES EXTERNAS </t>
  </si>
  <si>
    <t>AD-HOC AND OFFLINE DATA TRANSFER</t>
  </si>
  <si>
    <t>POLITIQUE DE TRANSFERT DES INFORMATIONS</t>
  </si>
  <si>
    <t>TRANSFERENCIA DE DATOS AD-HOC Y FUERA DE LÍNEA</t>
  </si>
  <si>
    <t>NETWORK SECURITY</t>
  </si>
  <si>
    <t>SÉCURITÉ DU RÉSEAU</t>
  </si>
  <si>
    <t>SEGURIDAD DE LA RED</t>
  </si>
  <si>
    <t>SECURE MOBILE MONEY SMARTPHONE APPS</t>
  </si>
  <si>
    <t>APPLICATIONS SMARTPHONES SÉCURISÉES POUR LE SERVICE D’ARGENT MOBILE</t>
  </si>
  <si>
    <t>APPS DEL DINERO MÓVIL SEGURAS PARA SMARTPHONES</t>
  </si>
  <si>
    <t>SECURITY TESTING OF NEW MOBILE MONEY SOFTWARE</t>
  </si>
  <si>
    <t>TESTS DE SÉCURITÉ DES NOUVEAUX LOGICIELS D’ARGENT MOBILE</t>
  </si>
  <si>
    <t>PRUEBAS DE SEGURIDAD DEL NUEVO SOFTWARE DEL DINERO MÓVIL</t>
  </si>
  <si>
    <t>REMOVAL OF TEST DATA FROM SOFTWARE</t>
  </si>
  <si>
    <t>SUPPRESSION DES DONNÉES DE TEST</t>
  </si>
  <si>
    <t>ELIMINACIÓN DE LOS DATOS DE PRUEBAS DEL SOFTWARE</t>
  </si>
  <si>
    <t>VENDOR SOFTWARE VERSIONS AND SECURITY PATCHES</t>
  </si>
  <si>
    <t xml:space="preserve">VERSIONS DES LOGICIELS EXTÉRIEURS ET CORRECTIFS DE SÉCURITÉ </t>
  </si>
  <si>
    <t>VERSIONES DE SOFTWARE DE PROVEEDORES Y PARCHES DE SEGURIDAD</t>
  </si>
  <si>
    <t>SECURITY RISK MANAGEMENT</t>
  </si>
  <si>
    <t>GESTION DES RISQUES LIÉS À LA SÉCURITÉ</t>
  </si>
  <si>
    <t>GESTIÓN DE RIESGOS A LA SEGURIDAD</t>
  </si>
  <si>
    <t>OBTAIN INFORMATION ABOUT KNOWN SECURITY RISKS</t>
  </si>
  <si>
    <t>INFORMATIONS RELATIVES AUX RISQUES CONNUS EN MATIÈRE DE SÉCURITÉ</t>
  </si>
  <si>
    <t>OBTENER INFORMACIÓN ACERCA DE LOS RIESGOS A LA SEGURIDAD CONOCIDOS</t>
  </si>
  <si>
    <t>ACCESS CONTROL POLICY - AUTHENTICATION</t>
  </si>
  <si>
    <t>POLITIQUE DE CONTRÔLE DES ACCÈS - AUTHENTIFICATION</t>
  </si>
  <si>
    <t>POLÍTICA DE CONTROL DE ACCESO - AUTENTICACIÓN</t>
  </si>
  <si>
    <t>TWO-FACTOR AUTHENTICATION</t>
  </si>
  <si>
    <t>AUTHENTIFICATION À DEUX FACTEURS</t>
  </si>
  <si>
    <t>AUTENTICACIÓN DE DOS FACTORES</t>
  </si>
  <si>
    <t>ALLOCATION OF SECURITY CREDENTIALS (PINs) TO CUSTOMERS</t>
  </si>
  <si>
    <t>ATTRIBUTION DES IDENTIFIANTS DE SÉCURITÉ (CODES CONFIDENTIELS) AUX CLIENTS</t>
  </si>
  <si>
    <t>ASIGNACIÓN DE CREDENCIALES DE SEGURIDAD (PIN) A LOS CLIENTES</t>
  </si>
  <si>
    <t>ROLE-BASED AUTHORIZATION FOR MOBILE MONEY APPLICATION USERS</t>
  </si>
  <si>
    <t xml:space="preserve">AUTORISATIONS LIÉES AU POSTE POUR LES UTILISATEURS DE L'APPLICATION D’ARGENT MOBILE </t>
  </si>
  <si>
    <t>AUTORIZACIÓN BASADA EN ROLES PARA LOS USUARIOS DE LA APLICACIÓN DEL DINERO MÓVIL</t>
  </si>
  <si>
    <t>AUTHORIZATION FOR MOBILE MONEY SYSTEM COMPONENTS</t>
  </si>
  <si>
    <t>AUTORISATION D’ACCÈS AUX COMPOSANTS DU SYSTÈME DE L’ARGENT MOBILE</t>
  </si>
  <si>
    <t>AUTORIZACIÓN PARA COMPONENTES DEL SISTEMA DEL DINERO MÓVIL</t>
  </si>
  <si>
    <t>ACCESS CONTROL POLICY - PHYSICAL ACCESS</t>
  </si>
  <si>
    <t>ACCÈS PHYSIQUE RÉSERVÉ AU PERSONNEL AUTORISÉ</t>
  </si>
  <si>
    <t>POLÍTICA DE CONTROL DE ACCESO - ACCESO FÍSICO</t>
  </si>
  <si>
    <t>PHYSICAL ACCESS - ENTRY CONTROLS</t>
  </si>
  <si>
    <t>ACCÈS PHYSIQUE - CONTRÔLES D’ENTRÉE</t>
  </si>
  <si>
    <t xml:space="preserve">ACCESO FÍSICO - CONTROLES DE INGRESO </t>
  </si>
  <si>
    <t>PHYSICAL ACCESS - VISITORS/ EXTERNAL PERSONS</t>
  </si>
  <si>
    <t>ACCÈS PHYSIQUE DES VISITEURS</t>
  </si>
  <si>
    <t>ACCESO FÍSICO - VISITANTES / PERSONAS EXTERNAS</t>
  </si>
  <si>
    <t>MALWARE PROTECTION</t>
  </si>
  <si>
    <t>PROTECTION CONTRE LES LOGICIELS MALVEILLANTS</t>
  </si>
  <si>
    <t>PROTECCIÓN CONTRA SOFTWARE MALICIOSO</t>
  </si>
  <si>
    <t xml:space="preserve">LOGGING: MOBILE MONEY SYSTEM COMPONENTS </t>
  </si>
  <si>
    <t xml:space="preserve">HISTORIQUE DES ÉVÉNEMENTS : COMPOSANTS DU SYSTÈME DE L’ARGENT MOBILE </t>
  </si>
  <si>
    <t>REGISTRO: COMPONENTES DEL SISTEMA DEL DINERO MÓVIL</t>
  </si>
  <si>
    <t>AUDIT TRAIL: MOBILE MONEY APPLICATION</t>
  </si>
  <si>
    <t>PISTES D'AUDIT : APPLICATION DE L'ARGENT MOBILE</t>
  </si>
  <si>
    <t>PISTA DE AUDITORÍA: APLICACIÓN DEL DINERO MÓVIL</t>
  </si>
  <si>
    <t>PROTECTION OF LOGS &amp; AUDIT TRAILS</t>
  </si>
  <si>
    <t>PROTECTION DES JOURNAUX ET DES PISTES D’AUDIT</t>
  </si>
  <si>
    <t>PROTECCIÓN DE REGISTROS Y PISTAS DE AUDITORÍA</t>
  </si>
  <si>
    <t>VULNERABILITY SCANS</t>
  </si>
  <si>
    <t>ANALYSES DE VULNERABILITÉ</t>
  </si>
  <si>
    <t>ANÁLISIS DE VULNERABILIDADES</t>
  </si>
  <si>
    <t>PENETRATION TESTING</t>
  </si>
  <si>
    <t>TESTS D’INTRUSION</t>
  </si>
  <si>
    <t>PRUEBAS DE PENETRACIÓN</t>
  </si>
  <si>
    <t>SECURITY AND DISASTER RECOVERY</t>
  </si>
  <si>
    <t>SÉCURITÉ ET REPRISE APRÈS SINISTRE</t>
  </si>
  <si>
    <t>SEGURIDAD Y RECUPERACIÓN ANTE DESASTRES</t>
  </si>
  <si>
    <t>RESPONSE TO SECURITY INCIDENTS</t>
  </si>
  <si>
    <t>RÉPONSE EN CAS D’INCIDENT DE SÉCURITÉ</t>
  </si>
  <si>
    <t xml:space="preserve">RESPUESTA ANTE INCIDENTES DE SEGURIDAD </t>
  </si>
  <si>
    <t xml:space="preserve">INFORM CUSTOMERS OF ALL FEES AND TERMS &amp; CONDITIONS </t>
  </si>
  <si>
    <t>TRANSMISSION AUX CLIENTS DE L'ENSEMBLE DES FRAIS ET DES CONDITIONS GÉNÉRALES</t>
  </si>
  <si>
    <t>INFORMAR A LOS CLIENTES SOBRE TODAS LAS TARIFAS, LOS TÉRMINOS Y CONDICIONES</t>
  </si>
  <si>
    <t>NOTIFY CUSTOMERS IN ADVANCE OF CHANGES TO TERMS &amp; CONDITIONS OR FEE SCHEDULES</t>
  </si>
  <si>
    <t xml:space="preserve">PRÉAVIS D’INFORMATION POUR LES MODIFICATIONS DE CGU ET DE TARIF </t>
  </si>
  <si>
    <t>NOTIFICAR A LOS CLIENTES CON ANTERIORIDAD LOS CAMBIOS A LOS TÉRMINOS Y CONDICIONES O AL RÉGIMEN TARIFARIO</t>
  </si>
  <si>
    <t>INFORM CUSTOMERS OF EXPECTED DOWNTIME AND COMMUNICATE UNEXPECTED OUTAGES</t>
  </si>
  <si>
    <t>INFORMATION DES CLIENTS RELATIVE AUX ARRÊTS PROGRAMMÉS DU SERVICE ET COMMUNICATION EN CAS DE PANNE IMPRÉVUE</t>
  </si>
  <si>
    <t>INFORMAR A LOS CLIENTES LOS TIEMPOS DE INACTIVIDAD ESPERADOS Y COMUNICAR LAS INTERRUPCIONES INESPERADAS</t>
  </si>
  <si>
    <t>TRAIN CUSTOMER SERVICE PERSONNEL IN TERMS &amp; CONDITIONS AND THE FEE SCHEDULE</t>
  </si>
  <si>
    <t>FORMATION DES ÉQUIPES D’ASSISTANCE À LA CLIENTÈLE SUR LES CGU ET LES TARIFS</t>
  </si>
  <si>
    <t>BRINDAR CAPACITACIÓN AL PERSONAL DE ATENCIÓN AL CLIENTE SOBRE LOS TÉRMINOS Y CONDICIONES Y EL RÉGIMEN TARIFARIO</t>
  </si>
  <si>
    <t>INFORM CUSTOMERS OF KYC REQUIREMENTS FOR OPENING ACCOUNTS IN DIFFERENT KYC TIERS</t>
  </si>
  <si>
    <t>INFORMATION DES CLIENTS SUR LES FORMALITÉS DE VÉRIFICATION D'IDENTITÉ PAR TYPE DE COMPTE</t>
  </si>
  <si>
    <t>INFORMAR A LOS CLIENTES LOS REQUISITOS DE REGISTROS DE CONOCIMIENTO DEL CLIENTE (CSC) PARA ABRIR CUENTAS EN LAS DIFERENTES CAPAS DE CSC</t>
  </si>
  <si>
    <t>EDUCATE CUSTOMERS ON HOW TO USE THE SERVICE SECURELY</t>
  </si>
  <si>
    <t>CONSEILLER LES CLIENTS SUR LA FAÇON D’UTILISER LE SERVICE EN TOUTE SÉCURITÉ</t>
  </si>
  <si>
    <t>EDUCAR A LOS CLIENTES SOBRE CÓMO UTILIZAR EL SERVICIO DE FORMA SEGURA</t>
  </si>
  <si>
    <t>EMERGENCY CONTACT DETAILS FOR LOSS OF HANDSET/SIM OR SUSPICIOUS ACTIVITY</t>
  </si>
  <si>
    <t xml:space="preserve">CONTACTS D’URGENCE EN CAS DE PERTE DE TÉLÉPHONE/CARTE SIM OU D’ACTIVITÉ SUSPECTE </t>
  </si>
  <si>
    <t>DETALLES DE CONTACTO DE EMERGENCIA POR PÉRDIDA DEL DISPOSITIVO/SIM O ACTIVIDAD SOSPECHOSA</t>
  </si>
  <si>
    <t>ENTERING SECURITY CREDENTIALS AND RESETTING ACCOUNT ACCESS</t>
  </si>
  <si>
    <t>SAISIE DES IDENTIFIANTS DE SÉCURITÉ ET RÉINITIALISATION DE L’ACCÈS AU COMPTE</t>
  </si>
  <si>
    <t>INGRESAR CREDENCIALES DE SEGURIDAD Y RESTABLECER EL ACCESO A LA CUENTA</t>
  </si>
  <si>
    <t>EXERCISING CAUTION WITH CASH-IN/-OUT TRANSACTIONS AT AGENTS</t>
  </si>
  <si>
    <t>PRÉCAUTIONS À PRENDRE LORS DES OPÉRATIONS DE DÉPÔT ET RETRAIT D’ESPÈCES CHEZ LES AGENTS</t>
  </si>
  <si>
    <t>SER CAUTELOSO CON LAS TRANSACCIONES DE INGRESO/RETIRO DE EFECTIVO EN LOS AGENTES</t>
  </si>
  <si>
    <t>PROCESS FOR CUSTOMERS TO FILE COMPLAINTS</t>
  </si>
  <si>
    <t>PROCÉDURE DE TRAITEMENT DES RÉCLAMATION DES CLIENTS</t>
  </si>
  <si>
    <t>PROCESO PARA QUE LOS CLIENTES PRESENTEN RECLAMOS</t>
  </si>
  <si>
    <t>CUSTOMER COMPLAINTS ESCALATION PROCESS</t>
  </si>
  <si>
    <t xml:space="preserve">PROCESSUS DE REMONTÉE DES RÉCLAMATIONS DES CLIENTS </t>
  </si>
  <si>
    <t>PROCESO DE ESCALAMIENTO DE RECLAMOS DE LOS CLIENTES</t>
  </si>
  <si>
    <t>CUSTOMER COMPLAINTS INVOLVING OFF-NET TRANSACTIONS</t>
  </si>
  <si>
    <t>RÉCLAMATIONS DE CLIENTS CONCERNANT DES TRANSACTIONS HORS RÉSEAU</t>
  </si>
  <si>
    <t>RECLAMOS DE CLIENTES QUE INVOLUCRAN TRANSACCIONES FUERA DE LA RED</t>
  </si>
  <si>
    <t>VERIFICATION OF CUSTOMER IDENTITY</t>
  </si>
  <si>
    <t>VÉRIFICATION DE L’IDENTITÉ DES CLIENTS</t>
  </si>
  <si>
    <t>VERIFICACIÓN DE IDENTIDAD DEL CLIENTE</t>
  </si>
  <si>
    <t xml:space="preserve">TRAIN CUSTOMER SERVICE STAFF </t>
  </si>
  <si>
    <t xml:space="preserve">FORMATION DU PERSONNEL DU SERVICE CLIENT </t>
  </si>
  <si>
    <t>CAPACITAR AL PERSONAL DE ATENCIÓN AL CLIENTE</t>
  </si>
  <si>
    <t>RECORDING COMPLAINTS</t>
  </si>
  <si>
    <t>ENREGISTREMENT DES RÉCLAMATIONS</t>
  </si>
  <si>
    <t>REGISTRO DE RECLAMOS</t>
  </si>
  <si>
    <t>INFORMING CUSTOMERS OF COMPLAINT POLICIES AND PROCEDURES</t>
  </si>
  <si>
    <t>INFORMATION DES CLIENTS SUR LES POLITIQUES ET PROCÉDURES RELATIVES AUX RÉCLAMATIONS</t>
  </si>
  <si>
    <t>INFORMAR A LOS CLIENTES LAS POLÍTICAS Y PROCEDIMIENTOS DE RECLAMOS</t>
  </si>
  <si>
    <t>TRANSACTION REVERSALS - POLICY</t>
  </si>
  <si>
    <t>ANNULATIONS D’OPÉRATION - POLITIQUE</t>
  </si>
  <si>
    <t>REVERSIONES DE TRANSACCIONES - POLÍTICA</t>
  </si>
  <si>
    <t>TRANSACTION REVERSALS - PROCESS</t>
  </si>
  <si>
    <t>ANNULATIONS D’OPÉRATION - PROCESSUS</t>
  </si>
  <si>
    <t>REVERSIONES DE TRANSACCIONES - PROCESO</t>
  </si>
  <si>
    <t>OFF-NET TRANSACTION REVERSALS</t>
  </si>
  <si>
    <t>ANNULATIONS DE TRANSACTIONS HORS RÉSEAU</t>
  </si>
  <si>
    <t>REVERSIONES DE TRANSACCIONES FUERA DE LA RED</t>
  </si>
  <si>
    <t>CUSTOMER AWARENESS OF TRANSACTION REVERSALS</t>
  </si>
  <si>
    <t>INFORMATION DES CLIENTS CONCERNANT LES ANNULATIONS</t>
  </si>
  <si>
    <t>CONCIENTIZACIÓN DE LOS CLIENTES SOBRE LAS REVERSIONES DE TRANSACCIONES</t>
  </si>
  <si>
    <t xml:space="preserve">ADDRESSING COMPLEX OR HIGH-RISK ISSUES </t>
  </si>
  <si>
    <t xml:space="preserve">GESTION DES PROBLÈMES COMPLEXES OU À HAUT RISQUE </t>
  </si>
  <si>
    <t>ABORDAR PROBLEMAS COMPLEJOS O DE ALTO RIESGO</t>
  </si>
  <si>
    <t>ACCESS TO ALL NECESSARY CUSTOMER DATA</t>
  </si>
  <si>
    <t>ACCÈS À TOUTES LES DONNÉES NÉCESSAIRES CONCERNANT LES CLIENTS</t>
  </si>
  <si>
    <t>ACCESO A TODOS LOS DATOS DE CLIENTES NECESARIOS</t>
  </si>
  <si>
    <t>INFORM CUSTOMERS OF THEIR RIGHT TO EXTERNAL RECOURSE</t>
  </si>
  <si>
    <t xml:space="preserve">INFORMER LES CLIENTS DE LEUR DROIT À UN RECOURS EXTERNE </t>
  </si>
  <si>
    <t>INFORMAR A LOS CLIENTES SU DERECHO A UN RECURSO EXTERNO</t>
  </si>
  <si>
    <t>DATA PRIVACY POLICY</t>
  </si>
  <si>
    <t>POLITIQUE RELATIVE À LA CONFIDENTIALITÉ DES DONNÉES</t>
  </si>
  <si>
    <t>POLÍTICA DE PRIVACIDAD DE DATOS</t>
  </si>
  <si>
    <t>ASSIGN RESPONSIBILITY FOR CUSTOMER DATA PRIVACY</t>
  </si>
  <si>
    <t>DÉSIGNER UNE PERSONNE RESPONSABLE DE LA CONFIDENTIALITÉ DES DONNÉES RELATIVES AUX CLIENTS</t>
  </si>
  <si>
    <t>ASIGNAR LA RESPONSABILIDAD DE LA PRIVACIDAD DE LOS DATOS DEL CLIENTE</t>
  </si>
  <si>
    <t>IDENTIFY ALL PERSONAL DATA AND MANAGE PRIVACY RISKS</t>
  </si>
  <si>
    <t>IDENTIFIER TOUTES LES DONNÉES À CARACTÈRE PERSONNEL ET GÉRER LES RISQUES CORRESPONDANTS</t>
  </si>
  <si>
    <t>IDENTIFICAR TODOS LOS DATOS PERSONALES Y GESTIONAR LOS RIESGOS A LA PRIVACIDAD</t>
  </si>
  <si>
    <t>DATA PRIVACY RULES OF BEHAVIOUR</t>
  </si>
  <si>
    <t>RÈGLES DE CONDUITE RELATIVES À LA CONFIDENTIALITÉ DES DONNÉES</t>
  </si>
  <si>
    <t>REGLAS DE CONDUCTA DE PRIVACIDAD DE LOS DATOS</t>
  </si>
  <si>
    <t>DATA PRIVACY POLICIES OF THIRD PARTIES</t>
  </si>
  <si>
    <t>POLITIQUES DE TIERS RELATIVES À LA CONFIDENTIALITÉ DES DONNÉES</t>
  </si>
  <si>
    <t>POLÍTICAS DE PRIVACIDAD DE DATOS DE TERCEROS</t>
  </si>
  <si>
    <t>TRAINING AND EDUCATION ON DATA PRIVACY</t>
  </si>
  <si>
    <t>FORMATION ET ÉDUCATION CONCERNANT LA CONFIDENTIALITÉ DES DONNÉES</t>
  </si>
  <si>
    <t>CAPACITACIÓN Y EDUCACIÓN SOBRE PRIVACIDAD DE LOS DATOS</t>
  </si>
  <si>
    <t>DATA PRIVACY INCIDENT-HANDLING</t>
  </si>
  <si>
    <t>GESTION DES INCIDENTS CONCERNANT LES DONNÉES PERSONNELLES</t>
  </si>
  <si>
    <t>MANEJO DE INCIDENTES DE PRIVACIDAD DE LOS DATOS</t>
  </si>
  <si>
    <t>LIMIT THE DISCLOSURE OF PERSONAL INFORMATION</t>
  </si>
  <si>
    <t>LIMITER LA COMMUNICATION DE DONNÉES À CARACTÈRE PERSONNEL</t>
  </si>
  <si>
    <t>LIMITAR LA DIVULGACIÓN DE INFORMACIÓN PERSONAL</t>
  </si>
  <si>
    <t>MOBILE MONEY CERTIFICATION</t>
  </si>
  <si>
    <t>CERTIFICATION MOBILE MONEY</t>
  </si>
  <si>
    <t>CERTIFICACIÓN DE DINERO MÓVIL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</si>
</sst>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
  </numFmts>
  <fonts count="4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indexed="8"/>
      <name val="Calibri"/>
      <family val="2"/>
    </font>
    <font>
      <sz val="10"/>
      <color indexed="8"/>
      <name val="Calibri"/>
      <family val="2"/>
    </font>
    <font>
      <b/>
      <sz val="14"/>
      <color indexed="8"/>
      <name val="Calibri"/>
      <family val="2"/>
    </font>
    <font>
      <b/>
      <sz val="13"/>
      <color indexed="8"/>
      <name val="Calibri"/>
      <family val="2"/>
    </font>
    <font>
      <sz val="12"/>
      <color indexed="8"/>
      <name val="Calibri"/>
      <family val="2"/>
    </font>
    <font>
      <b/>
      <sz val="12"/>
      <name val="Calibri"/>
      <family val="2"/>
    </font>
    <font>
      <u/>
      <sz val="11"/>
      <color indexed="12"/>
      <name val="Calibri"/>
      <family val="2"/>
    </font>
    <font>
      <sz val="11"/>
      <name val="Calibri"/>
      <family val="2"/>
    </font>
    <font>
      <b/>
      <sz val="10"/>
      <name val="Calibri"/>
      <family val="2"/>
    </font>
    <font>
      <sz val="11"/>
      <name val="Calibri"/>
      <family val="2"/>
      <scheme val="minor"/>
    </font>
    <font>
      <b/>
      <sz val="11"/>
      <color indexed="8"/>
      <name val="Calibri"/>
      <family val="2"/>
    </font>
    <font>
      <sz val="12"/>
      <name val="Calibri"/>
      <family val="2"/>
      <scheme val="minor"/>
    </font>
    <font>
      <b/>
      <sz val="12"/>
      <color indexed="8"/>
      <name val="Calibri"/>
      <family val="2"/>
    </font>
    <font>
      <sz val="10"/>
      <color rgb="FF000000"/>
      <name val="Calibri"/>
      <family val="2"/>
    </font>
    <font>
      <i/>
      <sz val="10"/>
      <color indexed="8"/>
      <name val="Calibri"/>
      <family val="2"/>
    </font>
    <font>
      <i/>
      <sz val="10"/>
      <color rgb="FF000000"/>
      <name val="Calibri"/>
      <family val="2"/>
    </font>
    <font>
      <sz val="11"/>
      <color rgb="FF000000"/>
      <name val="Calibri"/>
      <family val="2"/>
    </font>
    <font>
      <b/>
      <sz val="10"/>
      <color indexed="8"/>
      <name val="Calibri"/>
      <family val="2"/>
    </font>
    <font>
      <sz val="10"/>
      <color theme="1"/>
      <name val="Calibri"/>
      <family val="2"/>
      <scheme val="minor"/>
    </font>
    <font>
      <sz val="14"/>
      <color indexed="8"/>
      <name val="Calibri"/>
      <family val="2"/>
    </font>
    <font>
      <sz val="10"/>
      <name val="Calibri"/>
      <family val="2"/>
    </font>
    <font>
      <sz val="10"/>
      <color rgb="FFFFFF00"/>
      <name val="Calibri"/>
      <family val="2"/>
    </font>
    <font>
      <sz val="10"/>
      <color rgb="FFFF0000"/>
      <name val="Calibri"/>
      <family val="2"/>
    </font>
    <font>
      <b/>
      <sz val="14"/>
      <color theme="1"/>
      <name val="Calibri"/>
      <family val="2"/>
      <scheme val="minor"/>
    </font>
    <font>
      <sz val="10"/>
      <name val="Calibri"/>
      <family val="2"/>
      <scheme val="minor"/>
    </font>
    <font>
      <sz val="10"/>
      <color indexed="8"/>
      <name val="Calibri"/>
      <family val="2"/>
      <scheme val="minor"/>
    </font>
    <font>
      <sz val="10"/>
      <color rgb="FFFFFF00"/>
      <name val="Calibri"/>
      <family val="2"/>
      <scheme val="minor"/>
    </font>
    <font>
      <sz val="10"/>
      <color theme="1"/>
      <name val="Calibri"/>
      <family val="2"/>
    </font>
    <font>
      <b/>
      <sz val="10"/>
      <color theme="1"/>
      <name val="Calibri"/>
      <family val="2"/>
      <scheme val="minor"/>
    </font>
    <font>
      <sz val="11"/>
      <color indexed="8"/>
      <name val="Arial"/>
      <family val="2"/>
    </font>
    <font>
      <sz val="10"/>
      <color indexed="9"/>
      <name val="Calibri"/>
      <family val="2"/>
    </font>
    <font>
      <sz val="10"/>
      <color rgb="FF000000"/>
      <name val="Calibri"/>
      <family val="2"/>
      <scheme val="minor"/>
    </font>
    <font>
      <sz val="10"/>
      <name val="Arial"/>
      <family val="2"/>
    </font>
    <font>
      <b/>
      <sz val="11"/>
      <name val="Calibri"/>
      <family val="2"/>
    </font>
    <font>
      <sz val="10"/>
      <color indexed="10"/>
      <name val="Calibri"/>
      <family val="2"/>
    </font>
    <font>
      <u/>
      <sz val="10"/>
      <color indexed="12"/>
      <name val="Calibri"/>
      <family val="2"/>
    </font>
    <font>
      <u/>
      <sz val="10"/>
      <color rgb="FF0000FF"/>
      <name val="Calibri"/>
      <family val="2"/>
    </font>
    <font>
      <u/>
      <sz val="10"/>
      <color theme="1"/>
      <name val="Calibri"/>
      <family val="2"/>
    </font>
    <font>
      <b/>
      <sz val="12"/>
      <color theme="1"/>
      <name val="Calibri"/>
      <family val="2"/>
      <scheme val="minor"/>
    </font>
    <font>
      <sz val="12"/>
      <color theme="1"/>
      <name val="Calibri"/>
      <family val="2"/>
      <scheme val="minor"/>
    </font>
    <font>
      <i/>
      <sz val="11"/>
      <color theme="1"/>
      <name val="Calibri"/>
      <family val="2"/>
      <scheme val="minor"/>
    </font>
    <font>
      <b/>
      <i/>
      <sz val="10"/>
      <color indexed="8"/>
      <name val="Calibri"/>
      <family val="2"/>
    </font>
  </fonts>
  <fills count="14">
    <fill>
      <patternFill patternType="none"/>
    </fill>
    <fill>
      <patternFill patternType="gray125"/>
    </fill>
    <fill>
      <patternFill patternType="solid">
        <fgColor rgb="FF000090"/>
        <bgColor indexed="64"/>
      </patternFill>
    </fill>
    <fill>
      <patternFill patternType="solid">
        <fgColor rgb="FFFF0000"/>
        <bgColor indexed="64"/>
      </patternFill>
    </fill>
    <fill>
      <patternFill patternType="solid">
        <fgColor rgb="FF0000FF"/>
        <bgColor indexed="64"/>
      </patternFill>
    </fill>
    <fill>
      <patternFill patternType="solid">
        <fgColor rgb="FFFFFF00"/>
        <bgColor indexed="64"/>
      </patternFill>
    </fill>
    <fill>
      <patternFill patternType="solid">
        <fgColor rgb="FF0080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499984740745262"/>
        <bgColor indexed="64"/>
      </patternFill>
    </fill>
    <fill>
      <patternFill patternType="solid">
        <fgColor indexed="23"/>
        <bgColor indexed="64"/>
      </patternFill>
    </fill>
  </fills>
  <borders count="83">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ck">
        <color auto="1"/>
      </right>
      <top style="thin">
        <color auto="1"/>
      </top>
      <bottom style="thick">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thin">
        <color auto="1"/>
      </bottom>
      <diagonal/>
    </border>
    <border>
      <left/>
      <right style="thin">
        <color auto="1"/>
      </right>
      <top style="medium">
        <color auto="1"/>
      </top>
      <bottom/>
      <diagonal/>
    </border>
    <border>
      <left style="medium">
        <color auto="1"/>
      </left>
      <right style="thin">
        <color auto="1"/>
      </right>
      <top/>
      <bottom/>
      <diagonal/>
    </border>
    <border>
      <left style="thin">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style="thin">
        <color auto="1"/>
      </right>
      <top/>
      <bottom/>
      <diagonal/>
    </border>
    <border>
      <left style="thin">
        <color auto="1"/>
      </left>
      <right style="thin">
        <color auto="1"/>
      </right>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bottom/>
      <diagonal/>
    </border>
    <border>
      <left/>
      <right style="medium">
        <color auto="1"/>
      </right>
      <top/>
      <bottom/>
      <diagonal/>
    </border>
    <border>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indexed="64"/>
      </bottom>
      <diagonal/>
    </border>
    <border>
      <left/>
      <right/>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right/>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medium">
        <color auto="1"/>
      </left>
      <right/>
      <top/>
      <bottom style="thin">
        <color auto="1"/>
      </bottom>
      <diagonal/>
    </border>
    <border>
      <left style="thin">
        <color auto="1"/>
      </left>
      <right/>
      <top/>
      <bottom style="thin">
        <color auto="1"/>
      </bottom>
      <diagonal/>
    </border>
    <border>
      <left/>
      <right style="thin">
        <color auto="1"/>
      </right>
      <top style="medium">
        <color auto="1"/>
      </top>
      <bottom style="thin">
        <color auto="1"/>
      </bottom>
      <diagonal/>
    </border>
    <border>
      <left style="medium">
        <color indexed="64"/>
      </left>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medium">
        <color auto="1"/>
      </left>
      <right/>
      <top/>
      <bottom/>
      <diagonal/>
    </border>
    <border>
      <left style="thin">
        <color auto="1"/>
      </left>
      <right/>
      <top/>
      <bottom/>
      <diagonal/>
    </border>
    <border>
      <left/>
      <right style="thin">
        <color auto="1"/>
      </right>
      <top style="thin">
        <color auto="1"/>
      </top>
      <bottom style="thin">
        <color auto="1"/>
      </bottom>
      <diagonal/>
    </border>
    <border>
      <left/>
      <right/>
      <top style="thin">
        <color auto="1"/>
      </top>
      <bottom/>
      <diagonal/>
    </border>
    <border>
      <left style="thin">
        <color auto="1"/>
      </left>
      <right style="medium">
        <color auto="1"/>
      </right>
      <top/>
      <bottom/>
      <diagonal/>
    </border>
    <border>
      <left style="thin">
        <color auto="1"/>
      </left>
      <right style="medium">
        <color indexed="64"/>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
      <left style="thin">
        <color auto="1"/>
      </left>
      <right/>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style="medium">
        <color auto="1"/>
      </right>
      <top style="thin">
        <color auto="1"/>
      </top>
      <bottom style="medium">
        <color indexed="64"/>
      </bottom>
      <diagonal/>
    </border>
    <border>
      <left style="medium">
        <color auto="1"/>
      </left>
      <right/>
      <top style="thin">
        <color auto="1"/>
      </top>
      <bottom/>
      <diagonal/>
    </border>
    <border>
      <left/>
      <right style="medium">
        <color auto="1"/>
      </right>
      <top style="thin">
        <color auto="1"/>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s>
  <cellStyleXfs count="11">
    <xf numFmtId="0" fontId="0" fillId="0" borderId="0"/>
    <xf numFmtId="0" fontId="4" fillId="0" borderId="0"/>
    <xf numFmtId="0" fontId="10" fillId="0" borderId="0" applyNumberFormat="0" applyFill="0" applyBorder="0" applyAlignment="0" applyProtection="0"/>
    <xf numFmtId="0" fontId="4" fillId="0" borderId="0"/>
    <xf numFmtId="0" fontId="15" fillId="0" borderId="0">
      <alignment vertical="top"/>
    </xf>
    <xf numFmtId="43" fontId="36" fillId="0" borderId="0" applyFont="0" applyFill="0" applyBorder="0" applyAlignment="0" applyProtection="0"/>
    <xf numFmtId="9" fontId="4" fillId="0" borderId="0" applyFont="0" applyFill="0" applyBorder="0" applyAlignment="0" applyProtection="0"/>
    <xf numFmtId="164" fontId="36" fillId="0" borderId="0" applyFont="0" applyFill="0" applyBorder="0" applyAlignment="0" applyProtection="0">
      <alignment vertical="top"/>
    </xf>
    <xf numFmtId="0" fontId="1" fillId="0" borderId="0"/>
    <xf numFmtId="0" fontId="10" fillId="0" borderId="0" applyNumberFormat="0" applyFill="0" applyBorder="0" applyAlignment="0" applyProtection="0">
      <alignment vertical="top"/>
      <protection locked="0"/>
    </xf>
    <xf numFmtId="39" fontId="36" fillId="0" borderId="0" applyFont="0" applyFill="0" applyBorder="0" applyAlignment="0" applyProtection="0">
      <alignment vertical="top"/>
    </xf>
  </cellStyleXfs>
  <cellXfs count="1222">
    <xf numFmtId="0" fontId="0" fillId="0" borderId="0" xfId="0"/>
    <xf numFmtId="0" fontId="5" fillId="0" borderId="0" xfId="1" applyNumberFormat="1" applyFont="1" applyFill="1" applyAlignment="1">
      <alignment wrapText="1"/>
    </xf>
    <xf numFmtId="49" fontId="5" fillId="0" borderId="0" xfId="1" applyNumberFormat="1" applyFont="1" applyFill="1" applyAlignment="1">
      <alignment horizontal="center" wrapText="1"/>
    </xf>
    <xf numFmtId="0" fontId="5" fillId="0" borderId="0" xfId="1" applyNumberFormat="1" applyFont="1" applyFill="1" applyAlignment="1">
      <alignment vertical="center" wrapText="1"/>
    </xf>
    <xf numFmtId="0" fontId="5" fillId="2" borderId="0" xfId="1" applyNumberFormat="1" applyFont="1" applyFill="1" applyAlignment="1">
      <alignment wrapText="1"/>
    </xf>
    <xf numFmtId="0" fontId="5" fillId="3" borderId="0" xfId="1" applyNumberFormat="1" applyFont="1" applyFill="1" applyAlignment="1">
      <alignment wrapText="1"/>
    </xf>
    <xf numFmtId="0" fontId="5" fillId="3" borderId="0" xfId="1" applyNumberFormat="1" applyFont="1" applyFill="1" applyAlignment="1">
      <alignment vertical="center" wrapText="1"/>
    </xf>
    <xf numFmtId="0" fontId="5" fillId="4" borderId="0" xfId="1" applyNumberFormat="1" applyFont="1" applyFill="1" applyAlignment="1">
      <alignment wrapText="1"/>
    </xf>
    <xf numFmtId="0" fontId="5" fillId="4" borderId="0" xfId="1" applyNumberFormat="1" applyFont="1" applyFill="1" applyAlignment="1">
      <alignment vertical="center" wrapText="1"/>
    </xf>
    <xf numFmtId="0" fontId="5" fillId="5" borderId="0" xfId="1" applyNumberFormat="1" applyFont="1" applyFill="1" applyAlignment="1">
      <alignment wrapText="1"/>
    </xf>
    <xf numFmtId="0" fontId="5" fillId="5" borderId="0" xfId="1" applyNumberFormat="1" applyFont="1" applyFill="1" applyAlignment="1">
      <alignment vertical="center" wrapText="1"/>
    </xf>
    <xf numFmtId="0" fontId="5" fillId="6" borderId="0" xfId="1" applyNumberFormat="1" applyFont="1" applyFill="1" applyAlignment="1">
      <alignment wrapText="1"/>
    </xf>
    <xf numFmtId="0" fontId="5" fillId="6" borderId="0" xfId="1" applyNumberFormat="1" applyFont="1" applyFill="1" applyAlignment="1">
      <alignment vertical="center" wrapText="1"/>
    </xf>
    <xf numFmtId="0" fontId="7" fillId="7" borderId="4" xfId="1" applyNumberFormat="1" applyFont="1" applyFill="1" applyBorder="1" applyAlignment="1" applyProtection="1">
      <alignment horizontal="center" vertical="center" wrapText="1"/>
      <protection locked="0"/>
    </xf>
    <xf numFmtId="0" fontId="6" fillId="7" borderId="1" xfId="0" applyNumberFormat="1" applyFont="1" applyFill="1" applyBorder="1" applyAlignment="1">
      <alignment horizontal="left" vertical="center"/>
    </xf>
    <xf numFmtId="0" fontId="0" fillId="7" borderId="2" xfId="0" applyNumberFormat="1" applyFill="1" applyBorder="1" applyAlignment="1">
      <alignment horizontal="left"/>
    </xf>
    <xf numFmtId="0" fontId="0" fillId="7" borderId="3" xfId="0" applyNumberFormat="1" applyFill="1" applyBorder="1" applyAlignment="1">
      <alignment horizontal="left"/>
    </xf>
    <xf numFmtId="49" fontId="5" fillId="0" borderId="0" xfId="1" applyNumberFormat="1" applyFont="1" applyFill="1" applyAlignment="1">
      <alignment vertical="center" wrapText="1"/>
    </xf>
    <xf numFmtId="0" fontId="5" fillId="0" borderId="0" xfId="1" applyNumberFormat="1" applyFont="1" applyFill="1" applyAlignment="1">
      <alignment vertical="center"/>
    </xf>
    <xf numFmtId="0" fontId="8" fillId="0" borderId="0" xfId="1" applyNumberFormat="1" applyFont="1" applyFill="1" applyAlignment="1">
      <alignment vertical="center" wrapText="1"/>
    </xf>
    <xf numFmtId="0" fontId="9" fillId="8" borderId="5" xfId="0" applyNumberFormat="1" applyFont="1" applyFill="1" applyBorder="1" applyAlignment="1">
      <alignment horizontal="center" vertical="center" wrapText="1"/>
    </xf>
    <xf numFmtId="49" fontId="9" fillId="8" borderId="6" xfId="0" applyNumberFormat="1" applyFont="1" applyFill="1" applyBorder="1" applyAlignment="1">
      <alignment horizontal="center" vertical="center" wrapText="1"/>
    </xf>
    <xf numFmtId="0" fontId="9" fillId="8" borderId="6" xfId="0" applyNumberFormat="1" applyFont="1" applyFill="1" applyBorder="1" applyAlignment="1">
      <alignment horizontal="center" vertical="center" wrapText="1"/>
    </xf>
    <xf numFmtId="0" fontId="9" fillId="8" borderId="7" xfId="0" applyNumberFormat="1" applyFont="1" applyFill="1" applyBorder="1" applyAlignment="1">
      <alignment horizontal="center" vertical="center" wrapText="1"/>
    </xf>
    <xf numFmtId="0" fontId="8" fillId="0" borderId="0" xfId="1" applyNumberFormat="1" applyFont="1" applyBorder="1" applyAlignment="1">
      <alignment vertical="center"/>
    </xf>
    <xf numFmtId="0" fontId="8" fillId="2" borderId="0" xfId="1" applyNumberFormat="1" applyFont="1" applyFill="1" applyBorder="1" applyAlignment="1">
      <alignment vertical="center"/>
    </xf>
    <xf numFmtId="0" fontId="8" fillId="2" borderId="0" xfId="1" applyNumberFormat="1" applyFont="1" applyFill="1" applyBorder="1" applyAlignment="1">
      <alignment vertical="center" wrapText="1"/>
    </xf>
    <xf numFmtId="0" fontId="5" fillId="0" borderId="0" xfId="1" applyNumberFormat="1" applyFont="1" applyFill="1" applyAlignment="1">
      <alignment vertical="top"/>
    </xf>
    <xf numFmtId="49" fontId="10" fillId="0" borderId="9" xfId="2" applyNumberFormat="1" applyBorder="1" applyAlignment="1">
      <alignment horizontal="center" vertical="center"/>
    </xf>
    <xf numFmtId="0" fontId="4" fillId="0" borderId="9" xfId="1" applyNumberFormat="1" applyFont="1" applyBorder="1" applyAlignment="1">
      <alignment horizontal="left" vertical="center" wrapText="1"/>
    </xf>
    <xf numFmtId="0" fontId="4" fillId="0" borderId="10" xfId="0" applyNumberFormat="1" applyFont="1" applyBorder="1" applyAlignment="1">
      <alignment vertical="center" wrapText="1"/>
    </xf>
    <xf numFmtId="0" fontId="4" fillId="0" borderId="0" xfId="1" applyNumberFormat="1" applyFont="1" applyBorder="1" applyAlignment="1">
      <alignment vertical="top"/>
    </xf>
    <xf numFmtId="0" fontId="4" fillId="2" borderId="0" xfId="1" applyNumberFormat="1" applyFont="1" applyFill="1" applyBorder="1" applyAlignment="1">
      <alignment vertical="top"/>
    </xf>
    <xf numFmtId="0" fontId="4" fillId="9" borderId="9" xfId="1" applyNumberFormat="1" applyFont="1" applyFill="1" applyBorder="1" applyAlignment="1">
      <alignment horizontal="center" vertical="center"/>
    </xf>
    <xf numFmtId="0" fontId="4" fillId="9" borderId="9" xfId="1" applyNumberFormat="1" applyFont="1" applyFill="1" applyBorder="1" applyAlignment="1">
      <alignment horizontal="left" vertical="center" wrapText="1"/>
    </xf>
    <xf numFmtId="0" fontId="4" fillId="9" borderId="10" xfId="0" applyNumberFormat="1" applyFont="1" applyFill="1" applyBorder="1" applyAlignment="1">
      <alignment vertical="center" wrapText="1"/>
    </xf>
    <xf numFmtId="0" fontId="4" fillId="2" borderId="0" xfId="1" applyNumberFormat="1" applyFont="1" applyFill="1" applyBorder="1" applyAlignment="1">
      <alignment vertical="top" wrapText="1"/>
    </xf>
    <xf numFmtId="0" fontId="4" fillId="10" borderId="9" xfId="1" applyNumberFormat="1" applyFont="1" applyFill="1" applyBorder="1" applyAlignment="1">
      <alignment horizontal="center" vertical="center"/>
    </xf>
    <xf numFmtId="0" fontId="11" fillId="9" borderId="9" xfId="1" applyNumberFormat="1" applyFont="1" applyFill="1" applyBorder="1" applyAlignment="1">
      <alignment horizontal="center" vertical="center"/>
    </xf>
    <xf numFmtId="0" fontId="11" fillId="9" borderId="9" xfId="1" applyNumberFormat="1" applyFont="1" applyFill="1" applyBorder="1" applyAlignment="1">
      <alignment horizontal="left" vertical="center" wrapText="1"/>
    </xf>
    <xf numFmtId="0" fontId="11" fillId="9" borderId="10" xfId="0" applyNumberFormat="1" applyFont="1" applyFill="1" applyBorder="1" applyAlignment="1">
      <alignment vertical="center" wrapText="1"/>
    </xf>
    <xf numFmtId="0" fontId="4" fillId="0" borderId="10" xfId="0" applyNumberFormat="1" applyFont="1" applyBorder="1" applyAlignment="1">
      <alignment horizontal="left" vertical="center" wrapText="1"/>
    </xf>
    <xf numFmtId="0" fontId="12" fillId="0" borderId="0" xfId="1" applyNumberFormat="1" applyFont="1" applyFill="1" applyAlignment="1">
      <alignment horizontal="center" vertical="center" wrapText="1"/>
    </xf>
    <xf numFmtId="49" fontId="10" fillId="0" borderId="12" xfId="2" applyNumberFormat="1" applyBorder="1" applyAlignment="1">
      <alignment horizontal="center" vertical="center"/>
    </xf>
    <xf numFmtId="0" fontId="4" fillId="0" borderId="12" xfId="1" applyNumberFormat="1" applyFont="1" applyBorder="1" applyAlignment="1">
      <alignment horizontal="left" vertical="center" wrapText="1"/>
    </xf>
    <xf numFmtId="0" fontId="4" fillId="0" borderId="13" xfId="0" applyNumberFormat="1" applyFont="1" applyBorder="1" applyAlignment="1">
      <alignment vertical="center" wrapText="1"/>
    </xf>
    <xf numFmtId="0" fontId="4" fillId="9" borderId="12" xfId="1" applyNumberFormat="1" applyFont="1" applyFill="1" applyBorder="1" applyAlignment="1">
      <alignment horizontal="center" vertical="center"/>
    </xf>
    <xf numFmtId="0" fontId="4" fillId="9" borderId="12" xfId="1" applyNumberFormat="1" applyFont="1" applyFill="1" applyBorder="1" applyAlignment="1">
      <alignment horizontal="left" vertical="center" wrapText="1"/>
    </xf>
    <xf numFmtId="0" fontId="4" fillId="9" borderId="13" xfId="0" applyNumberFormat="1" applyFont="1" applyFill="1" applyBorder="1" applyAlignment="1">
      <alignment vertical="center" wrapText="1"/>
    </xf>
    <xf numFmtId="0" fontId="4" fillId="10" borderId="12" xfId="1" applyNumberFormat="1" applyFont="1" applyFill="1" applyBorder="1" applyAlignment="1">
      <alignment horizontal="center" vertical="center"/>
    </xf>
    <xf numFmtId="0" fontId="11" fillId="9" borderId="12" xfId="1" applyNumberFormat="1" applyFont="1" applyFill="1" applyBorder="1" applyAlignment="1">
      <alignment horizontal="center" vertical="center"/>
    </xf>
    <xf numFmtId="0" fontId="11" fillId="9" borderId="12" xfId="1" applyNumberFormat="1" applyFont="1" applyFill="1" applyBorder="1" applyAlignment="1">
      <alignment horizontal="left" vertical="center" wrapText="1"/>
    </xf>
    <xf numFmtId="0" fontId="11" fillId="9" borderId="13" xfId="0" applyNumberFormat="1" applyFont="1" applyFill="1" applyBorder="1" applyAlignment="1">
      <alignment vertical="center" wrapText="1"/>
    </xf>
    <xf numFmtId="0" fontId="4" fillId="0" borderId="13" xfId="0" applyNumberFormat="1" applyFont="1" applyBorder="1" applyAlignment="1">
      <alignment horizontal="left" vertical="center" wrapText="1"/>
    </xf>
    <xf numFmtId="0" fontId="5" fillId="0" borderId="0" xfId="0" applyNumberFormat="1" applyFont="1" applyFill="1" applyAlignment="1">
      <alignment vertical="top"/>
    </xf>
    <xf numFmtId="0" fontId="4" fillId="0" borderId="9" xfId="0" applyNumberFormat="1" applyFont="1" applyBorder="1" applyAlignment="1">
      <alignment horizontal="left" vertical="center" wrapText="1"/>
    </xf>
    <xf numFmtId="0" fontId="4" fillId="0" borderId="14" xfId="0" applyNumberFormat="1" applyFont="1" applyBorder="1" applyAlignment="1">
      <alignment vertical="center" wrapText="1"/>
    </xf>
    <xf numFmtId="0" fontId="4" fillId="0" borderId="0" xfId="0" applyNumberFormat="1" applyFont="1" applyBorder="1" applyAlignment="1">
      <alignment vertical="top"/>
    </xf>
    <xf numFmtId="0" fontId="4" fillId="2" borderId="0" xfId="0" applyNumberFormat="1" applyFont="1" applyFill="1" applyBorder="1" applyAlignment="1">
      <alignment vertical="top"/>
    </xf>
    <xf numFmtId="0" fontId="4" fillId="9" borderId="9" xfId="0" applyNumberFormat="1" applyFont="1" applyFill="1" applyBorder="1" applyAlignment="1">
      <alignment horizontal="center" vertical="center"/>
    </xf>
    <xf numFmtId="0" fontId="4" fillId="9" borderId="9" xfId="0" applyNumberFormat="1" applyFont="1" applyFill="1" applyBorder="1" applyAlignment="1">
      <alignment horizontal="left" vertical="center" wrapText="1"/>
    </xf>
    <xf numFmtId="0" fontId="4" fillId="9" borderId="14" xfId="0" applyNumberFormat="1" applyFont="1" applyFill="1" applyBorder="1" applyAlignment="1">
      <alignment vertical="center" wrapText="1"/>
    </xf>
    <xf numFmtId="0" fontId="4" fillId="2" borderId="0" xfId="0" applyNumberFormat="1" applyFont="1" applyFill="1" applyBorder="1" applyAlignment="1">
      <alignment vertical="top" wrapText="1"/>
    </xf>
    <xf numFmtId="0" fontId="4" fillId="10" borderId="9" xfId="0" applyNumberFormat="1" applyFont="1" applyFill="1" applyBorder="1" applyAlignment="1">
      <alignment horizontal="center" vertical="center"/>
    </xf>
    <xf numFmtId="0" fontId="11" fillId="9" borderId="9" xfId="0" applyNumberFormat="1" applyFont="1" applyFill="1" applyBorder="1" applyAlignment="1">
      <alignment horizontal="center" vertical="center"/>
    </xf>
    <xf numFmtId="0" fontId="11" fillId="9" borderId="14" xfId="0" applyNumberFormat="1" applyFont="1" applyFill="1" applyBorder="1" applyAlignment="1">
      <alignment vertical="center" wrapText="1"/>
    </xf>
    <xf numFmtId="0" fontId="4" fillId="0" borderId="14" xfId="0" applyNumberFormat="1" applyFont="1" applyBorder="1" applyAlignment="1">
      <alignment horizontal="left" vertical="center" wrapText="1"/>
    </xf>
    <xf numFmtId="0" fontId="12" fillId="0" borderId="0" xfId="0" applyNumberFormat="1" applyFont="1" applyFill="1" applyAlignment="1">
      <alignment horizontal="center" vertical="center" wrapText="1"/>
    </xf>
    <xf numFmtId="49" fontId="10" fillId="0" borderId="17" xfId="2" applyNumberFormat="1" applyBorder="1" applyAlignment="1">
      <alignment horizontal="center" vertical="center"/>
    </xf>
    <xf numFmtId="0" fontId="4" fillId="0" borderId="17" xfId="0" applyNumberFormat="1" applyFont="1" applyBorder="1" applyAlignment="1">
      <alignment horizontal="left" vertical="center" wrapText="1"/>
    </xf>
    <xf numFmtId="0" fontId="4" fillId="0" borderId="18" xfId="0" applyNumberFormat="1" applyFont="1" applyBorder="1" applyAlignment="1">
      <alignment vertical="center" wrapText="1"/>
    </xf>
    <xf numFmtId="0" fontId="4" fillId="9" borderId="17" xfId="0" applyNumberFormat="1" applyFont="1" applyFill="1" applyBorder="1" applyAlignment="1">
      <alignment horizontal="center" vertical="center"/>
    </xf>
    <xf numFmtId="0" fontId="4" fillId="9" borderId="17" xfId="0" applyNumberFormat="1" applyFont="1" applyFill="1" applyBorder="1" applyAlignment="1">
      <alignment horizontal="left" vertical="center" wrapText="1"/>
    </xf>
    <xf numFmtId="0" fontId="4" fillId="9" borderId="18" xfId="0" applyNumberFormat="1" applyFont="1" applyFill="1" applyBorder="1" applyAlignment="1">
      <alignment vertical="center" wrapText="1"/>
    </xf>
    <xf numFmtId="0" fontId="4" fillId="10" borderId="17" xfId="0" applyNumberFormat="1" applyFont="1" applyFill="1" applyBorder="1" applyAlignment="1">
      <alignment horizontal="center" vertical="center"/>
    </xf>
    <xf numFmtId="0" fontId="11" fillId="9" borderId="17" xfId="0" applyNumberFormat="1" applyFont="1" applyFill="1" applyBorder="1" applyAlignment="1">
      <alignment horizontal="center" vertical="center"/>
    </xf>
    <xf numFmtId="0" fontId="11" fillId="9" borderId="17" xfId="0" applyNumberFormat="1" applyFont="1" applyFill="1" applyBorder="1" applyAlignment="1">
      <alignment horizontal="left" vertical="center" wrapText="1"/>
    </xf>
    <xf numFmtId="0" fontId="11" fillId="9" borderId="18" xfId="0" applyNumberFormat="1" applyFont="1" applyFill="1" applyBorder="1" applyAlignment="1">
      <alignment vertical="center" wrapText="1"/>
    </xf>
    <xf numFmtId="0" fontId="4" fillId="0" borderId="18" xfId="0" applyNumberFormat="1" applyFont="1" applyBorder="1" applyAlignment="1">
      <alignment horizontal="left" vertical="center" wrapText="1"/>
    </xf>
    <xf numFmtId="0" fontId="5" fillId="0" borderId="0" xfId="0" applyNumberFormat="1" applyFont="1" applyAlignment="1">
      <alignment vertical="center" wrapText="1"/>
    </xf>
    <xf numFmtId="0" fontId="11" fillId="0" borderId="17" xfId="0" applyNumberFormat="1" applyFont="1" applyBorder="1" applyAlignment="1">
      <alignment horizontal="left" vertical="center" wrapText="1"/>
    </xf>
    <xf numFmtId="0" fontId="11" fillId="0" borderId="18" xfId="0" applyNumberFormat="1" applyFont="1" applyBorder="1" applyAlignment="1">
      <alignment vertical="center" wrapText="1"/>
    </xf>
    <xf numFmtId="49" fontId="10" fillId="0" borderId="20" xfId="2" applyNumberFormat="1" applyBorder="1" applyAlignment="1">
      <alignment horizontal="center" vertical="center"/>
    </xf>
    <xf numFmtId="0" fontId="4" fillId="0" borderId="20" xfId="0" applyNumberFormat="1" applyFont="1" applyBorder="1" applyAlignment="1">
      <alignment horizontal="left" vertical="center" wrapText="1"/>
    </xf>
    <xf numFmtId="0" fontId="4" fillId="0" borderId="21" xfId="0" applyNumberFormat="1" applyFont="1" applyBorder="1" applyAlignment="1">
      <alignment vertical="center" wrapText="1"/>
    </xf>
    <xf numFmtId="0" fontId="4" fillId="9" borderId="23" xfId="0" applyNumberFormat="1" applyFont="1" applyFill="1" applyBorder="1" applyAlignment="1">
      <alignment horizontal="center" vertical="center"/>
    </xf>
    <xf numFmtId="0" fontId="4" fillId="9" borderId="23" xfId="0" applyNumberFormat="1" applyFont="1" applyFill="1" applyBorder="1" applyAlignment="1">
      <alignment horizontal="left" vertical="center" wrapText="1"/>
    </xf>
    <xf numFmtId="0" fontId="4" fillId="9" borderId="24" xfId="0" applyNumberFormat="1" applyFont="1" applyFill="1" applyBorder="1" applyAlignment="1">
      <alignment vertical="center" wrapText="1"/>
    </xf>
    <xf numFmtId="0" fontId="4" fillId="10" borderId="23" xfId="0" applyNumberFormat="1" applyFont="1" applyFill="1" applyBorder="1" applyAlignment="1">
      <alignment horizontal="center" vertical="center"/>
    </xf>
    <xf numFmtId="0" fontId="11" fillId="9" borderId="23" xfId="0" applyNumberFormat="1" applyFont="1" applyFill="1" applyBorder="1" applyAlignment="1">
      <alignment horizontal="left" vertical="center" wrapText="1"/>
    </xf>
    <xf numFmtId="0" fontId="11" fillId="9" borderId="24" xfId="0" applyNumberFormat="1" applyFont="1" applyFill="1" applyBorder="1" applyAlignment="1">
      <alignment vertical="center" wrapText="1"/>
    </xf>
    <xf numFmtId="0" fontId="11" fillId="9" borderId="23" xfId="0" applyNumberFormat="1" applyFont="1" applyFill="1" applyBorder="1" applyAlignment="1">
      <alignment horizontal="center" vertical="center"/>
    </xf>
    <xf numFmtId="0" fontId="4" fillId="0" borderId="23" xfId="0" applyNumberFormat="1" applyFont="1" applyBorder="1" applyAlignment="1">
      <alignment horizontal="left" vertical="center" wrapText="1"/>
    </xf>
    <xf numFmtId="0" fontId="4" fillId="0" borderId="24" xfId="0" applyNumberFormat="1" applyFont="1" applyBorder="1" applyAlignment="1">
      <alignment horizontal="left" vertical="center" wrapText="1"/>
    </xf>
    <xf numFmtId="0" fontId="0" fillId="0" borderId="14" xfId="0" applyNumberFormat="1" applyFont="1" applyBorder="1" applyAlignment="1">
      <alignment vertical="center" wrapText="1"/>
    </xf>
    <xf numFmtId="0" fontId="0" fillId="9" borderId="14" xfId="0" applyNumberFormat="1" applyFont="1" applyFill="1" applyBorder="1" applyAlignment="1">
      <alignment vertical="center" wrapText="1"/>
    </xf>
    <xf numFmtId="0" fontId="11" fillId="9" borderId="9" xfId="0" applyNumberFormat="1" applyFont="1" applyFill="1" applyBorder="1" applyAlignment="1">
      <alignment horizontal="left" vertical="center" wrapText="1"/>
    </xf>
    <xf numFmtId="0" fontId="13" fillId="9" borderId="14" xfId="0" applyNumberFormat="1" applyFont="1" applyFill="1" applyBorder="1" applyAlignment="1">
      <alignment vertical="center" wrapText="1"/>
    </xf>
    <xf numFmtId="0" fontId="0" fillId="0" borderId="14" xfId="0" applyNumberFormat="1" applyFont="1" applyBorder="1" applyAlignment="1">
      <alignment horizontal="left" vertical="center" wrapText="1"/>
    </xf>
    <xf numFmtId="0" fontId="0" fillId="0" borderId="18" xfId="0" applyNumberFormat="1" applyFont="1" applyBorder="1" applyAlignment="1">
      <alignment vertical="center" wrapText="1"/>
    </xf>
    <xf numFmtId="0" fontId="0" fillId="9" borderId="18" xfId="0" applyNumberFormat="1" applyFont="1" applyFill="1" applyBorder="1" applyAlignment="1">
      <alignment vertical="center" wrapText="1"/>
    </xf>
    <xf numFmtId="0" fontId="13" fillId="9" borderId="18" xfId="0" applyNumberFormat="1" applyFont="1" applyFill="1" applyBorder="1" applyAlignment="1">
      <alignment vertical="center" wrapText="1"/>
    </xf>
    <xf numFmtId="0" fontId="0" fillId="0" borderId="18" xfId="0" applyNumberFormat="1" applyFont="1" applyBorder="1" applyAlignment="1">
      <alignment horizontal="left" vertical="center" wrapText="1"/>
    </xf>
    <xf numFmtId="0" fontId="4" fillId="0" borderId="12" xfId="0" applyNumberFormat="1" applyFont="1" applyBorder="1" applyAlignment="1">
      <alignment horizontal="left" vertical="center" wrapText="1"/>
    </xf>
    <xf numFmtId="0" fontId="0" fillId="0" borderId="25" xfId="0" applyNumberFormat="1" applyFont="1" applyBorder="1" applyAlignment="1">
      <alignment vertical="center" wrapText="1"/>
    </xf>
    <xf numFmtId="0" fontId="4" fillId="9" borderId="12" xfId="0" applyNumberFormat="1" applyFont="1" applyFill="1" applyBorder="1" applyAlignment="1">
      <alignment horizontal="center" vertical="center"/>
    </xf>
    <xf numFmtId="0" fontId="4" fillId="9" borderId="12" xfId="0" applyNumberFormat="1" applyFont="1" applyFill="1" applyBorder="1" applyAlignment="1">
      <alignment horizontal="left" vertical="center" wrapText="1"/>
    </xf>
    <xf numFmtId="0" fontId="0" fillId="9" borderId="25" xfId="0" applyNumberFormat="1" applyFont="1" applyFill="1" applyBorder="1" applyAlignment="1">
      <alignment vertical="center" wrapText="1"/>
    </xf>
    <xf numFmtId="0" fontId="4" fillId="10" borderId="12" xfId="0" applyNumberFormat="1" applyFont="1" applyFill="1" applyBorder="1" applyAlignment="1">
      <alignment horizontal="center" vertical="center"/>
    </xf>
    <xf numFmtId="0" fontId="11" fillId="9" borderId="12" xfId="0" applyNumberFormat="1" applyFont="1" applyFill="1" applyBorder="1" applyAlignment="1">
      <alignment horizontal="center" vertical="center"/>
    </xf>
    <xf numFmtId="0" fontId="11" fillId="9" borderId="12" xfId="0" applyNumberFormat="1" applyFont="1" applyFill="1" applyBorder="1" applyAlignment="1">
      <alignment horizontal="left" vertical="center" wrapText="1"/>
    </xf>
    <xf numFmtId="0" fontId="13" fillId="9" borderId="25" xfId="0" applyNumberFormat="1" applyFont="1" applyFill="1" applyBorder="1" applyAlignment="1">
      <alignment vertical="center" wrapText="1"/>
    </xf>
    <xf numFmtId="0" fontId="0" fillId="0" borderId="25" xfId="0" applyNumberFormat="1" applyFont="1" applyBorder="1" applyAlignment="1">
      <alignment horizontal="left" vertical="center" wrapText="1"/>
    </xf>
    <xf numFmtId="0" fontId="0" fillId="9" borderId="9" xfId="0" applyNumberFormat="1" applyFill="1" applyBorder="1" applyAlignment="1">
      <alignment horizontal="center" vertical="center"/>
    </xf>
    <xf numFmtId="0" fontId="0" fillId="10" borderId="9" xfId="0" applyNumberFormat="1" applyFill="1" applyBorder="1" applyAlignment="1">
      <alignment horizontal="center" vertical="center"/>
    </xf>
    <xf numFmtId="0" fontId="13" fillId="9" borderId="9" xfId="0" applyNumberFormat="1" applyFont="1" applyFill="1" applyBorder="1" applyAlignment="1">
      <alignment horizontal="center" vertical="center"/>
    </xf>
    <xf numFmtId="0" fontId="4" fillId="0" borderId="28" xfId="0" applyNumberFormat="1" applyFont="1" applyBorder="1" applyAlignment="1">
      <alignment vertical="center" wrapText="1"/>
    </xf>
    <xf numFmtId="0" fontId="0" fillId="9" borderId="17" xfId="0" applyNumberFormat="1" applyFill="1" applyBorder="1" applyAlignment="1">
      <alignment horizontal="center" vertical="center"/>
    </xf>
    <xf numFmtId="0" fontId="4" fillId="9" borderId="28" xfId="0" applyNumberFormat="1" applyFont="1" applyFill="1" applyBorder="1" applyAlignment="1">
      <alignment vertical="center" wrapText="1"/>
    </xf>
    <xf numFmtId="0" fontId="0" fillId="10" borderId="17" xfId="0" applyNumberFormat="1" applyFill="1" applyBorder="1" applyAlignment="1">
      <alignment horizontal="center" vertical="center"/>
    </xf>
    <xf numFmtId="0" fontId="11" fillId="0" borderId="28" xfId="0" applyNumberFormat="1" applyFont="1" applyBorder="1" applyAlignment="1">
      <alignment vertical="center" wrapText="1"/>
    </xf>
    <xf numFmtId="0" fontId="13" fillId="9" borderId="17" xfId="0" applyNumberFormat="1" applyFont="1" applyFill="1" applyBorder="1" applyAlignment="1">
      <alignment horizontal="center" vertical="center"/>
    </xf>
    <xf numFmtId="0" fontId="11" fillId="9" borderId="28" xfId="0" applyNumberFormat="1" applyFont="1" applyFill="1" applyBorder="1" applyAlignment="1">
      <alignment vertical="center" wrapText="1"/>
    </xf>
    <xf numFmtId="0" fontId="4" fillId="0" borderId="28" xfId="0" applyNumberFormat="1" applyFont="1" applyBorder="1" applyAlignment="1">
      <alignment horizontal="left" vertical="center" wrapText="1"/>
    </xf>
    <xf numFmtId="0" fontId="5" fillId="0" borderId="0" xfId="0" applyNumberFormat="1" applyFont="1" applyFill="1" applyAlignment="1">
      <alignment wrapText="1"/>
    </xf>
    <xf numFmtId="0" fontId="0" fillId="0" borderId="28" xfId="0" applyNumberFormat="1" applyFont="1" applyBorder="1" applyAlignment="1">
      <alignment vertical="center" wrapText="1"/>
    </xf>
    <xf numFmtId="0" fontId="0" fillId="9" borderId="28" xfId="0" applyNumberFormat="1" applyFont="1" applyFill="1" applyBorder="1" applyAlignment="1">
      <alignment vertical="center" wrapText="1"/>
    </xf>
    <xf numFmtId="0" fontId="13" fillId="9" borderId="28" xfId="0" applyNumberFormat="1" applyFont="1" applyFill="1" applyBorder="1" applyAlignment="1">
      <alignment vertical="center" wrapText="1"/>
    </xf>
    <xf numFmtId="0" fontId="0" fillId="0" borderId="28" xfId="0" applyNumberFormat="1" applyFont="1" applyBorder="1" applyAlignment="1">
      <alignment horizontal="left" vertical="center" wrapText="1"/>
    </xf>
    <xf numFmtId="0" fontId="0" fillId="9" borderId="12" xfId="0" applyNumberFormat="1" applyFill="1" applyBorder="1" applyAlignment="1">
      <alignment horizontal="center" vertical="center"/>
    </xf>
    <xf numFmtId="0" fontId="0" fillId="10" borderId="12" xfId="0" applyNumberFormat="1" applyFill="1" applyBorder="1" applyAlignment="1">
      <alignment horizontal="center" vertical="center"/>
    </xf>
    <xf numFmtId="0" fontId="13" fillId="9" borderId="12" xfId="0" applyNumberFormat="1" applyFont="1" applyFill="1" applyBorder="1" applyAlignment="1">
      <alignment horizontal="center" vertical="center"/>
    </xf>
    <xf numFmtId="49" fontId="10" fillId="0" borderId="30" xfId="2" applyNumberFormat="1" applyBorder="1" applyAlignment="1">
      <alignment horizontal="center" vertical="center"/>
    </xf>
    <xf numFmtId="0" fontId="0" fillId="9" borderId="30" xfId="0" applyNumberFormat="1" applyFill="1" applyBorder="1" applyAlignment="1">
      <alignment horizontal="center" vertical="center"/>
    </xf>
    <xf numFmtId="0" fontId="0" fillId="10" borderId="30" xfId="0" applyNumberFormat="1" applyFill="1" applyBorder="1" applyAlignment="1">
      <alignment horizontal="center" vertical="center"/>
    </xf>
    <xf numFmtId="0" fontId="4" fillId="0" borderId="17" xfId="1" applyNumberFormat="1" applyFont="1" applyBorder="1" applyAlignment="1">
      <alignment horizontal="left" vertical="center" wrapText="1"/>
    </xf>
    <xf numFmtId="0" fontId="4" fillId="9" borderId="17" xfId="1" applyNumberFormat="1" applyFont="1" applyFill="1" applyBorder="1" applyAlignment="1">
      <alignment horizontal="left" vertical="center" wrapText="1"/>
    </xf>
    <xf numFmtId="0" fontId="4" fillId="0" borderId="25" xfId="0" applyNumberFormat="1" applyFont="1" applyBorder="1" applyAlignment="1">
      <alignment vertical="center" wrapText="1"/>
    </xf>
    <xf numFmtId="0" fontId="4" fillId="9" borderId="25" xfId="0" applyNumberFormat="1" applyFont="1" applyFill="1" applyBorder="1" applyAlignment="1">
      <alignment vertical="center" wrapText="1"/>
    </xf>
    <xf numFmtId="0" fontId="4" fillId="0" borderId="25" xfId="0" applyNumberFormat="1" applyFont="1" applyBorder="1" applyAlignment="1">
      <alignment horizontal="left" vertical="center" wrapText="1"/>
    </xf>
    <xf numFmtId="0" fontId="5" fillId="0" borderId="0" xfId="1" applyNumberFormat="1" applyFont="1" applyAlignment="1">
      <alignment vertical="center" wrapText="1"/>
    </xf>
    <xf numFmtId="49" fontId="4" fillId="0" borderId="0" xfId="1" applyNumberFormat="1" applyFont="1" applyBorder="1" applyAlignment="1">
      <alignment horizontal="center" vertical="top" wrapText="1"/>
    </xf>
    <xf numFmtId="0" fontId="4" fillId="0" borderId="0" xfId="1" applyNumberFormat="1" applyFont="1" applyBorder="1" applyAlignment="1">
      <alignment horizontal="left" vertical="top" wrapText="1"/>
    </xf>
    <xf numFmtId="0" fontId="4" fillId="0" borderId="0" xfId="1" applyNumberFormat="1" applyFont="1" applyBorder="1" applyAlignment="1">
      <alignment vertical="center"/>
    </xf>
    <xf numFmtId="0" fontId="4" fillId="9" borderId="0" xfId="1" applyNumberFormat="1" applyFont="1" applyFill="1" applyBorder="1" applyAlignment="1">
      <alignment vertical="top"/>
    </xf>
    <xf numFmtId="0" fontId="4" fillId="9" borderId="0" xfId="1" applyNumberFormat="1" applyFont="1" applyFill="1" applyBorder="1" applyAlignment="1">
      <alignment horizontal="center" vertical="top" wrapText="1"/>
    </xf>
    <xf numFmtId="0" fontId="4" fillId="9" borderId="0" xfId="1" applyNumberFormat="1" applyFont="1" applyFill="1" applyBorder="1" applyAlignment="1">
      <alignment horizontal="left" vertical="top" wrapText="1"/>
    </xf>
    <xf numFmtId="0" fontId="4" fillId="9" borderId="0" xfId="1" applyNumberFormat="1" applyFont="1" applyFill="1" applyBorder="1" applyAlignment="1">
      <alignment vertical="center"/>
    </xf>
    <xf numFmtId="0" fontId="4" fillId="0" borderId="0" xfId="1" applyNumberFormat="1" applyFont="1" applyBorder="1" applyAlignment="1">
      <alignment horizontal="center" vertical="top" wrapText="1"/>
    </xf>
    <xf numFmtId="0" fontId="5" fillId="0" borderId="0" xfId="3" applyNumberFormat="1" applyFont="1" applyFill="1" applyAlignment="1">
      <alignment wrapText="1"/>
    </xf>
    <xf numFmtId="49" fontId="4" fillId="0" borderId="0" xfId="0" applyNumberFormat="1" applyFont="1" applyBorder="1" applyAlignment="1">
      <alignment vertical="center" wrapText="1"/>
    </xf>
    <xf numFmtId="0" fontId="14" fillId="0" borderId="0" xfId="0" applyNumberFormat="1" applyFont="1" applyBorder="1" applyAlignment="1">
      <alignment vertical="top" wrapText="1"/>
    </xf>
    <xf numFmtId="0" fontId="4" fillId="0" borderId="0" xfId="0" applyNumberFormat="1" applyFont="1" applyBorder="1" applyAlignment="1">
      <alignment vertical="center" wrapText="1"/>
    </xf>
    <xf numFmtId="0" fontId="4" fillId="9" borderId="0" xfId="0" applyNumberFormat="1" applyFont="1" applyFill="1" applyBorder="1" applyAlignment="1">
      <alignment vertical="top"/>
    </xf>
    <xf numFmtId="0" fontId="4" fillId="9" borderId="0" xfId="0" applyNumberFormat="1" applyFont="1" applyFill="1" applyBorder="1" applyAlignment="1">
      <alignment vertical="center"/>
    </xf>
    <xf numFmtId="0" fontId="0" fillId="0" borderId="0" xfId="0" applyAlignment="1">
      <alignment vertical="center"/>
    </xf>
    <xf numFmtId="49" fontId="0" fillId="0" borderId="0" xfId="0" applyNumberFormat="1"/>
    <xf numFmtId="0" fontId="0" fillId="9" borderId="0" xfId="0" applyFill="1"/>
    <xf numFmtId="0" fontId="0" fillId="9" borderId="0" xfId="0" applyFill="1" applyAlignment="1">
      <alignment vertical="center"/>
    </xf>
    <xf numFmtId="0" fontId="15" fillId="0" borderId="0" xfId="4" applyFont="1">
      <alignment vertical="top"/>
    </xf>
    <xf numFmtId="0" fontId="0" fillId="0" borderId="0" xfId="0" applyAlignment="1" applyProtection="1">
      <alignment vertical="top"/>
      <protection hidden="1"/>
    </xf>
    <xf numFmtId="0" fontId="0" fillId="0" borderId="0" xfId="0" applyAlignment="1" applyProtection="1">
      <protection hidden="1"/>
    </xf>
    <xf numFmtId="0" fontId="5" fillId="0" borderId="0" xfId="0" applyNumberFormat="1" applyFont="1" applyFill="1" applyAlignment="1" applyProtection="1">
      <alignment wrapText="1"/>
      <protection hidden="1"/>
    </xf>
    <xf numFmtId="0" fontId="5" fillId="2" borderId="0" xfId="1" applyNumberFormat="1" applyFont="1" applyFill="1" applyAlignment="1" applyProtection="1">
      <alignment wrapText="1"/>
      <protection hidden="1"/>
    </xf>
    <xf numFmtId="0" fontId="5" fillId="3" borderId="0" xfId="0" applyNumberFormat="1" applyFont="1" applyFill="1" applyAlignment="1" applyProtection="1">
      <alignment wrapText="1"/>
      <protection hidden="1"/>
    </xf>
    <xf numFmtId="0" fontId="5" fillId="4" borderId="0" xfId="0" applyNumberFormat="1" applyFont="1" applyFill="1" applyAlignment="1" applyProtection="1">
      <alignment wrapText="1"/>
      <protection hidden="1"/>
    </xf>
    <xf numFmtId="0" fontId="5" fillId="5" borderId="0" xfId="0" applyNumberFormat="1" applyFont="1" applyFill="1" applyAlignment="1" applyProtection="1">
      <alignment wrapText="1"/>
      <protection hidden="1"/>
    </xf>
    <xf numFmtId="0" fontId="5" fillId="2" borderId="0" xfId="1" applyFont="1" applyFill="1" applyAlignment="1" applyProtection="1">
      <alignment wrapText="1"/>
      <protection hidden="1"/>
    </xf>
    <xf numFmtId="0" fontId="5" fillId="6" borderId="0" xfId="0" applyNumberFormat="1" applyFont="1" applyFill="1" applyAlignment="1" applyProtection="1">
      <alignment wrapText="1"/>
      <protection hidden="1"/>
    </xf>
    <xf numFmtId="0" fontId="5" fillId="0" borderId="0" xfId="0" applyNumberFormat="1" applyFont="1" applyFill="1" applyAlignment="1" applyProtection="1">
      <alignment vertical="top"/>
      <protection hidden="1"/>
    </xf>
    <xf numFmtId="0" fontId="0" fillId="9" borderId="0" xfId="0" applyFill="1" applyProtection="1">
      <protection hidden="1"/>
    </xf>
    <xf numFmtId="0" fontId="0" fillId="0" borderId="0" xfId="0" applyProtection="1">
      <protection hidden="1"/>
    </xf>
    <xf numFmtId="0" fontId="22" fillId="0" borderId="0" xfId="0" applyFont="1" applyProtection="1">
      <protection hidden="1"/>
    </xf>
    <xf numFmtId="0" fontId="2" fillId="0" borderId="0" xfId="0" applyNumberFormat="1" applyFont="1" applyProtection="1">
      <protection hidden="1"/>
    </xf>
    <xf numFmtId="0" fontId="0" fillId="0" borderId="0" xfId="0" applyNumberFormat="1" applyProtection="1">
      <protection hidden="1"/>
    </xf>
    <xf numFmtId="0" fontId="23" fillId="0" borderId="0" xfId="0" applyNumberFormat="1" applyFont="1" applyFill="1" applyBorder="1" applyAlignment="1" applyProtection="1">
      <alignment horizontal="left" vertical="center" wrapText="1"/>
      <protection hidden="1"/>
    </xf>
    <xf numFmtId="0" fontId="3" fillId="0" borderId="0" xfId="0" applyNumberFormat="1" applyFont="1" applyProtection="1">
      <protection hidden="1"/>
    </xf>
    <xf numFmtId="0" fontId="12" fillId="0" borderId="0" xfId="0" applyNumberFormat="1" applyFont="1" applyFill="1" applyAlignment="1" applyProtection="1">
      <alignment horizontal="center" vertical="center" wrapText="1"/>
      <protection hidden="1"/>
    </xf>
    <xf numFmtId="0" fontId="12" fillId="8" borderId="5" xfId="0" applyNumberFormat="1" applyFont="1" applyFill="1" applyBorder="1" applyAlignment="1" applyProtection="1">
      <alignment horizontal="center" vertical="center" wrapText="1"/>
      <protection hidden="1"/>
    </xf>
    <xf numFmtId="0" fontId="12" fillId="8" borderId="6" xfId="0" applyNumberFormat="1" applyFont="1" applyFill="1" applyBorder="1" applyAlignment="1" applyProtection="1">
      <alignment horizontal="center" vertical="center" wrapText="1"/>
      <protection hidden="1"/>
    </xf>
    <xf numFmtId="0" fontId="12" fillId="8" borderId="39" xfId="0" applyNumberFormat="1" applyFont="1" applyFill="1" applyBorder="1" applyAlignment="1" applyProtection="1">
      <alignment horizontal="center" vertical="center" wrapText="1"/>
      <protection hidden="1"/>
    </xf>
    <xf numFmtId="0" fontId="12" fillId="8" borderId="31" xfId="0" applyNumberFormat="1" applyFont="1" applyFill="1" applyBorder="1" applyAlignment="1" applyProtection="1">
      <alignment horizontal="center" vertical="center" wrapText="1"/>
      <protection hidden="1"/>
    </xf>
    <xf numFmtId="0" fontId="12" fillId="8" borderId="46" xfId="0" applyNumberFormat="1" applyFont="1" applyFill="1" applyBorder="1" applyAlignment="1" applyProtection="1">
      <alignment horizontal="center" vertical="center" wrapText="1"/>
      <protection hidden="1"/>
    </xf>
    <xf numFmtId="0" fontId="12" fillId="8" borderId="47" xfId="0" applyNumberFormat="1" applyFont="1" applyFill="1" applyBorder="1" applyAlignment="1" applyProtection="1">
      <alignment horizontal="center" vertical="center" wrapText="1"/>
      <protection hidden="1"/>
    </xf>
    <xf numFmtId="0" fontId="12" fillId="8" borderId="48" xfId="0" applyNumberFormat="1" applyFont="1" applyFill="1" applyBorder="1" applyAlignment="1" applyProtection="1">
      <alignment horizontal="center" vertical="center" wrapText="1"/>
      <protection hidden="1"/>
    </xf>
    <xf numFmtId="0" fontId="12" fillId="8" borderId="1" xfId="0" applyNumberFormat="1" applyFont="1" applyFill="1" applyBorder="1" applyAlignment="1" applyProtection="1">
      <alignment horizontal="center" vertical="center" wrapText="1"/>
      <protection hidden="1"/>
    </xf>
    <xf numFmtId="0" fontId="21" fillId="8" borderId="6" xfId="0" applyNumberFormat="1" applyFont="1" applyFill="1" applyBorder="1" applyAlignment="1" applyProtection="1">
      <alignment horizontal="center" vertical="center" wrapText="1"/>
      <protection hidden="1"/>
    </xf>
    <xf numFmtId="0" fontId="12" fillId="8" borderId="49" xfId="0" applyNumberFormat="1" applyFont="1" applyFill="1" applyBorder="1" applyAlignment="1" applyProtection="1">
      <alignment horizontal="center" vertical="center" wrapText="1"/>
      <protection hidden="1"/>
    </xf>
    <xf numFmtId="0" fontId="12" fillId="8" borderId="2" xfId="0" applyNumberFormat="1" applyFont="1" applyFill="1" applyBorder="1" applyAlignment="1" applyProtection="1">
      <alignment horizontal="center" vertical="center" wrapText="1"/>
      <protection hidden="1"/>
    </xf>
    <xf numFmtId="0" fontId="5" fillId="9" borderId="0" xfId="0" applyFont="1" applyFill="1" applyAlignment="1" applyProtection="1">
      <alignment vertical="top" wrapText="1"/>
      <protection hidden="1"/>
    </xf>
    <xf numFmtId="0" fontId="5" fillId="0" borderId="0" xfId="0" applyFont="1" applyFill="1" applyBorder="1" applyAlignment="1" applyProtection="1">
      <alignment horizontal="left" vertical="top" wrapText="1"/>
      <protection hidden="1"/>
    </xf>
    <xf numFmtId="0" fontId="16" fillId="2" borderId="0" xfId="1" applyFont="1" applyFill="1" applyBorder="1" applyAlignment="1" applyProtection="1">
      <alignment horizontal="left" vertical="top" wrapText="1"/>
      <protection hidden="1"/>
    </xf>
    <xf numFmtId="0" fontId="5" fillId="0" borderId="0" xfId="0" applyFont="1" applyAlignment="1" applyProtection="1">
      <alignment vertical="top" wrapText="1"/>
    </xf>
    <xf numFmtId="0" fontId="5" fillId="0" borderId="0" xfId="0" applyFont="1" applyAlignment="1" applyProtection="1">
      <alignment vertical="top" wrapText="1"/>
      <protection hidden="1"/>
    </xf>
    <xf numFmtId="0" fontId="16" fillId="2" borderId="0" xfId="0" applyFont="1" applyFill="1" applyBorder="1" applyAlignment="1" applyProtection="1">
      <alignment horizontal="left" vertical="top" wrapText="1"/>
      <protection hidden="1"/>
    </xf>
    <xf numFmtId="0" fontId="5" fillId="0" borderId="0" xfId="0" applyFont="1" applyFill="1" applyAlignment="1" applyProtection="1">
      <alignment vertical="top" wrapText="1"/>
    </xf>
    <xf numFmtId="0" fontId="4" fillId="2" borderId="0" xfId="1" applyFont="1" applyFill="1" applyBorder="1" applyAlignment="1" applyProtection="1">
      <alignment vertical="top"/>
      <protection hidden="1"/>
    </xf>
    <xf numFmtId="0" fontId="5" fillId="0" borderId="0" xfId="0" applyNumberFormat="1" applyFont="1" applyAlignment="1" applyProtection="1">
      <alignment vertical="top" wrapText="1"/>
      <protection hidden="1"/>
    </xf>
    <xf numFmtId="0" fontId="5" fillId="0" borderId="0" xfId="0" applyNumberFormat="1" applyFont="1" applyFill="1" applyAlignment="1" applyProtection="1">
      <alignment vertical="top" wrapText="1"/>
    </xf>
    <xf numFmtId="0" fontId="0" fillId="0" borderId="0" xfId="0" applyProtection="1"/>
    <xf numFmtId="0" fontId="5" fillId="0" borderId="0" xfId="0" applyNumberFormat="1" applyFont="1" applyFill="1" applyAlignment="1" applyProtection="1">
      <alignment horizontal="center" wrapText="1"/>
      <protection hidden="1"/>
    </xf>
    <xf numFmtId="0" fontId="27" fillId="0" borderId="0" xfId="0" applyFont="1" applyProtection="1">
      <protection hidden="1"/>
    </xf>
    <xf numFmtId="0" fontId="12" fillId="8" borderId="38" xfId="0" applyNumberFormat="1" applyFont="1" applyFill="1" applyBorder="1" applyAlignment="1" applyProtection="1">
      <alignment horizontal="center" vertical="center" wrapText="1"/>
      <protection hidden="1"/>
    </xf>
    <xf numFmtId="0" fontId="5" fillId="9" borderId="0" xfId="0" applyFont="1" applyFill="1" applyBorder="1" applyAlignment="1" applyProtection="1">
      <alignment vertical="top" wrapText="1"/>
      <protection hidden="1"/>
    </xf>
    <xf numFmtId="0" fontId="5" fillId="9" borderId="42" xfId="0" applyFont="1" applyFill="1" applyBorder="1" applyAlignment="1" applyProtection="1">
      <alignment vertical="top" wrapText="1"/>
      <protection hidden="1"/>
    </xf>
    <xf numFmtId="0" fontId="5" fillId="9" borderId="0" xfId="0" applyFont="1" applyFill="1" applyAlignment="1" applyProtection="1">
      <alignment vertical="top" wrapText="1"/>
    </xf>
    <xf numFmtId="0" fontId="12" fillId="0" borderId="0" xfId="0" applyFont="1" applyFill="1" applyAlignment="1" applyProtection="1">
      <alignment horizontal="center" vertical="center" wrapText="1"/>
    </xf>
    <xf numFmtId="0" fontId="5" fillId="0" borderId="0" xfId="0" applyFont="1" applyFill="1" applyAlignment="1" applyProtection="1">
      <alignment vertical="top" wrapText="1"/>
      <protection hidden="1"/>
    </xf>
    <xf numFmtId="0" fontId="5" fillId="0" borderId="0" xfId="0" applyFont="1" applyAlignment="1" applyProtection="1">
      <alignment horizontal="left" vertical="top"/>
    </xf>
    <xf numFmtId="0" fontId="5" fillId="3" borderId="0" xfId="0" applyNumberFormat="1" applyFont="1" applyFill="1" applyAlignment="1" applyProtection="1">
      <alignment horizontal="left" wrapText="1"/>
      <protection hidden="1"/>
    </xf>
    <xf numFmtId="0" fontId="22" fillId="0" borderId="0" xfId="0" applyNumberFormat="1" applyFont="1" applyAlignment="1" applyProtection="1">
      <alignment horizontal="left"/>
      <protection hidden="1"/>
    </xf>
    <xf numFmtId="0" fontId="12" fillId="0" borderId="0" xfId="0" applyFont="1" applyFill="1" applyAlignment="1" applyProtection="1">
      <alignment horizontal="center" vertical="top" wrapText="1"/>
    </xf>
    <xf numFmtId="0" fontId="5" fillId="0" borderId="0" xfId="0" applyFont="1" applyFill="1" applyAlignment="1" applyProtection="1">
      <alignment horizontal="left" vertical="top"/>
    </xf>
    <xf numFmtId="0" fontId="5" fillId="0" borderId="0" xfId="0" applyFont="1" applyFill="1" applyAlignment="1" applyProtection="1">
      <alignment horizontal="left" vertical="top" wrapText="1"/>
    </xf>
    <xf numFmtId="0" fontId="5" fillId="11" borderId="0" xfId="0" applyFont="1" applyFill="1" applyBorder="1" applyAlignment="1" applyProtection="1">
      <alignment vertical="top" wrapText="1"/>
      <protection hidden="1"/>
    </xf>
    <xf numFmtId="0" fontId="12" fillId="9" borderId="0" xfId="0" applyFont="1" applyFill="1" applyAlignment="1" applyProtection="1">
      <alignment horizontal="center" vertical="top" wrapText="1"/>
    </xf>
    <xf numFmtId="0" fontId="22" fillId="0" borderId="0" xfId="0" applyFont="1" applyAlignment="1" applyProtection="1">
      <alignment horizontal="left"/>
      <protection hidden="1"/>
    </xf>
    <xf numFmtId="0" fontId="22" fillId="4" borderId="0" xfId="0" applyNumberFormat="1" applyFont="1" applyFill="1" applyAlignment="1" applyProtection="1">
      <alignment wrapText="1"/>
      <protection hidden="1"/>
    </xf>
    <xf numFmtId="0" fontId="31" fillId="0" borderId="0" xfId="0" applyNumberFormat="1" applyFont="1" applyProtection="1">
      <protection hidden="1"/>
    </xf>
    <xf numFmtId="0" fontId="22" fillId="0" borderId="0" xfId="0" applyNumberFormat="1" applyFont="1" applyProtection="1">
      <protection hidden="1"/>
    </xf>
    <xf numFmtId="0" fontId="21" fillId="0" borderId="0" xfId="0" applyFont="1" applyFill="1" applyAlignment="1" applyProtection="1">
      <alignment vertical="top"/>
      <protection hidden="1"/>
    </xf>
    <xf numFmtId="0" fontId="24" fillId="0" borderId="0" xfId="0" applyFont="1" applyFill="1" applyAlignment="1" applyProtection="1">
      <alignment horizontal="left" vertical="top" wrapText="1"/>
    </xf>
    <xf numFmtId="0" fontId="31" fillId="0" borderId="0" xfId="0" applyFont="1" applyProtection="1">
      <protection hidden="1"/>
    </xf>
    <xf numFmtId="0" fontId="5" fillId="2" borderId="0" xfId="1" applyFont="1" applyFill="1" applyBorder="1" applyAlignment="1" applyProtection="1">
      <alignment wrapText="1"/>
      <protection hidden="1"/>
    </xf>
    <xf numFmtId="0" fontId="22" fillId="0" borderId="0" xfId="0" applyFont="1" applyAlignment="1" applyProtection="1">
      <alignment horizontal="left" vertical="top"/>
    </xf>
    <xf numFmtId="0" fontId="22" fillId="0" borderId="0" xfId="0" applyFont="1" applyAlignment="1" applyProtection="1">
      <alignment horizontal="left" vertical="top" wrapText="1"/>
    </xf>
    <xf numFmtId="0" fontId="0" fillId="0" borderId="0" xfId="0" applyAlignment="1" applyProtection="1">
      <alignment horizontal="left" vertical="top"/>
    </xf>
    <xf numFmtId="0" fontId="0" fillId="0" borderId="0" xfId="0" applyAlignment="1" applyProtection="1">
      <alignment horizontal="left" vertical="top" wrapText="1"/>
    </xf>
    <xf numFmtId="0" fontId="33" fillId="0" borderId="0" xfId="0" applyFont="1" applyAlignment="1" applyProtection="1">
      <alignment horizontal="left" vertical="top"/>
    </xf>
    <xf numFmtId="0" fontId="22" fillId="0" borderId="0" xfId="0" applyFont="1" applyFill="1" applyBorder="1" applyProtection="1"/>
    <xf numFmtId="0" fontId="5" fillId="0" borderId="0" xfId="0" applyFont="1" applyFill="1" applyBorder="1" applyProtection="1"/>
    <xf numFmtId="0" fontId="5" fillId="0" borderId="0" xfId="0" applyFont="1" applyFill="1" applyAlignment="1" applyProtection="1">
      <alignment wrapText="1"/>
      <protection hidden="1"/>
    </xf>
    <xf numFmtId="0" fontId="5" fillId="9" borderId="0" xfId="0" applyFont="1" applyFill="1" applyAlignment="1" applyProtection="1">
      <alignment horizontal="left" vertical="top" wrapText="1"/>
      <protection hidden="1"/>
    </xf>
    <xf numFmtId="0" fontId="22" fillId="0" borderId="0" xfId="0" applyFont="1"/>
    <xf numFmtId="0" fontId="5" fillId="0" borderId="0" xfId="8" applyNumberFormat="1" applyFont="1" applyFill="1" applyAlignment="1">
      <alignment vertical="center" wrapText="1"/>
    </xf>
    <xf numFmtId="0" fontId="5" fillId="3" borderId="0" xfId="8" applyNumberFormat="1" applyFont="1" applyFill="1" applyAlignment="1">
      <alignment wrapText="1"/>
    </xf>
    <xf numFmtId="0" fontId="5" fillId="3" borderId="0" xfId="8" applyNumberFormat="1" applyFont="1" applyFill="1" applyAlignment="1">
      <alignment vertical="center" wrapText="1"/>
    </xf>
    <xf numFmtId="0" fontId="5" fillId="4" borderId="0" xfId="8" applyNumberFormat="1" applyFont="1" applyFill="1" applyAlignment="1">
      <alignment wrapText="1"/>
    </xf>
    <xf numFmtId="0" fontId="5" fillId="4" borderId="0" xfId="8" applyNumberFormat="1" applyFont="1" applyFill="1" applyAlignment="1">
      <alignment vertical="center" wrapText="1"/>
    </xf>
    <xf numFmtId="0" fontId="5" fillId="5" borderId="0" xfId="8" applyNumberFormat="1" applyFont="1" applyFill="1" applyAlignment="1">
      <alignment wrapText="1"/>
    </xf>
    <xf numFmtId="0" fontId="5" fillId="5" borderId="0" xfId="8" applyNumberFormat="1" applyFont="1" applyFill="1" applyAlignment="1">
      <alignment vertical="center" wrapText="1"/>
    </xf>
    <xf numFmtId="0" fontId="5" fillId="6" borderId="0" xfId="8" applyNumberFormat="1" applyFont="1" applyFill="1" applyAlignment="1">
      <alignment wrapText="1"/>
    </xf>
    <xf numFmtId="0" fontId="5" fillId="6" borderId="0" xfId="8" applyNumberFormat="1" applyFont="1" applyFill="1" applyAlignment="1">
      <alignment vertical="center" wrapText="1"/>
    </xf>
    <xf numFmtId="0" fontId="5" fillId="0" borderId="0" xfId="8" applyNumberFormat="1" applyFont="1" applyFill="1" applyAlignment="1">
      <alignment wrapText="1"/>
    </xf>
    <xf numFmtId="0" fontId="5" fillId="0" borderId="0" xfId="3" applyNumberFormat="1" applyFont="1" applyFill="1" applyAlignment="1">
      <alignment vertical="top"/>
    </xf>
    <xf numFmtId="0" fontId="37" fillId="8" borderId="5" xfId="3" applyNumberFormat="1" applyFont="1" applyFill="1" applyBorder="1" applyAlignment="1">
      <alignment horizontal="left" vertical="center" wrapText="1"/>
    </xf>
    <xf numFmtId="0" fontId="37" fillId="8" borderId="7" xfId="3" applyNumberFormat="1" applyFont="1" applyFill="1" applyBorder="1" applyAlignment="1">
      <alignment horizontal="left" vertical="center" wrapText="1"/>
    </xf>
    <xf numFmtId="0" fontId="37" fillId="8" borderId="5" xfId="3" applyNumberFormat="1" applyFont="1" applyFill="1" applyBorder="1" applyAlignment="1">
      <alignment horizontal="left" wrapText="1"/>
    </xf>
    <xf numFmtId="0" fontId="37" fillId="8" borderId="2" xfId="3" applyNumberFormat="1" applyFont="1" applyFill="1" applyBorder="1" applyAlignment="1">
      <alignment horizontal="left" wrapText="1"/>
    </xf>
    <xf numFmtId="0" fontId="37" fillId="0" borderId="0" xfId="3" applyNumberFormat="1" applyFont="1" applyFill="1" applyAlignment="1">
      <alignment horizontal="center" wrapText="1"/>
    </xf>
    <xf numFmtId="0" fontId="5" fillId="9" borderId="16" xfId="3" applyNumberFormat="1" applyFont="1" applyFill="1" applyBorder="1" applyAlignment="1">
      <alignment horizontal="left" vertical="center" wrapText="1"/>
    </xf>
    <xf numFmtId="0" fontId="5" fillId="9" borderId="62" xfId="3" applyNumberFormat="1" applyFont="1" applyFill="1" applyBorder="1" applyAlignment="1">
      <alignment horizontal="left" vertical="center" wrapText="1"/>
    </xf>
    <xf numFmtId="0" fontId="16" fillId="0" borderId="0" xfId="1" applyNumberFormat="1" applyFont="1" applyFill="1" applyAlignment="1">
      <alignment wrapText="1"/>
    </xf>
    <xf numFmtId="0" fontId="16" fillId="2" borderId="0" xfId="1" applyNumberFormat="1" applyFont="1" applyFill="1" applyBorder="1" applyAlignment="1">
      <alignment wrapText="1"/>
    </xf>
    <xf numFmtId="0" fontId="5" fillId="9" borderId="0" xfId="3" applyNumberFormat="1" applyFont="1" applyFill="1" applyBorder="1" applyAlignment="1">
      <alignment horizontal="left" vertical="center" wrapText="1"/>
    </xf>
    <xf numFmtId="0" fontId="5" fillId="9" borderId="0" xfId="3" applyNumberFormat="1" applyFont="1" applyFill="1" applyAlignment="1">
      <alignment wrapText="1"/>
    </xf>
    <xf numFmtId="0" fontId="5" fillId="9" borderId="64" xfId="3" applyNumberFormat="1" applyFont="1" applyFill="1" applyBorder="1" applyAlignment="1">
      <alignment horizontal="left" vertical="center" wrapText="1"/>
    </xf>
    <xf numFmtId="0" fontId="5" fillId="9" borderId="66" xfId="3" applyNumberFormat="1" applyFont="1" applyFill="1" applyBorder="1" applyAlignment="1">
      <alignment horizontal="left" vertical="center" wrapText="1"/>
    </xf>
    <xf numFmtId="0" fontId="16" fillId="2" borderId="0" xfId="1" applyNumberFormat="1" applyFont="1" applyFill="1" applyBorder="1" applyAlignment="1">
      <alignment horizontal="left" vertical="top" wrapText="1"/>
    </xf>
    <xf numFmtId="0" fontId="5" fillId="9" borderId="61" xfId="3" applyNumberFormat="1" applyFont="1" applyFill="1" applyBorder="1" applyAlignment="1">
      <alignment horizontal="left" vertical="center" wrapText="1"/>
    </xf>
    <xf numFmtId="0" fontId="16" fillId="0" borderId="0" xfId="0" applyNumberFormat="1" applyFont="1" applyBorder="1" applyAlignment="1">
      <alignment vertical="top"/>
    </xf>
    <xf numFmtId="0" fontId="5" fillId="0" borderId="27" xfId="3" applyNumberFormat="1" applyFont="1" applyBorder="1" applyAlignment="1">
      <alignment horizontal="left" vertical="center" wrapText="1"/>
    </xf>
    <xf numFmtId="0" fontId="5" fillId="0" borderId="28" xfId="3" applyNumberFormat="1" applyFont="1" applyFill="1" applyBorder="1" applyAlignment="1">
      <alignment horizontal="left" vertical="center" wrapText="1"/>
    </xf>
    <xf numFmtId="0" fontId="5" fillId="9" borderId="27" xfId="3" applyNumberFormat="1" applyFont="1" applyFill="1" applyBorder="1" applyAlignment="1">
      <alignment horizontal="left" vertical="center" wrapText="1"/>
    </xf>
    <xf numFmtId="0" fontId="5" fillId="9" borderId="56" xfId="3" applyNumberFormat="1" applyFont="1" applyFill="1" applyBorder="1" applyAlignment="1">
      <alignment horizontal="left" vertical="center" wrapText="1"/>
    </xf>
    <xf numFmtId="0" fontId="5" fillId="9" borderId="28" xfId="3" applyNumberFormat="1" applyFont="1" applyFill="1" applyBorder="1" applyAlignment="1">
      <alignment horizontal="left" vertical="center" wrapText="1"/>
    </xf>
    <xf numFmtId="0" fontId="5" fillId="0" borderId="0" xfId="3" applyNumberFormat="1" applyFont="1" applyAlignment="1">
      <alignment vertical="center" wrapText="1"/>
    </xf>
    <xf numFmtId="0" fontId="16" fillId="2" borderId="0" xfId="0" applyNumberFormat="1" applyFont="1" applyFill="1" applyBorder="1" applyAlignment="1">
      <alignment horizontal="left" vertical="top" wrapText="1"/>
    </xf>
    <xf numFmtId="0" fontId="5" fillId="9" borderId="57" xfId="3" applyNumberFormat="1" applyFont="1" applyFill="1" applyBorder="1" applyAlignment="1">
      <alignment horizontal="left" vertical="center" wrapText="1"/>
    </xf>
    <xf numFmtId="0" fontId="17" fillId="9" borderId="64" xfId="3" applyNumberFormat="1" applyFont="1" applyFill="1" applyBorder="1" applyAlignment="1">
      <alignment horizontal="left" vertical="center" wrapText="1"/>
    </xf>
    <xf numFmtId="0" fontId="17" fillId="9" borderId="66" xfId="3" applyNumberFormat="1" applyFont="1" applyFill="1" applyBorder="1" applyAlignment="1">
      <alignment horizontal="left" vertical="center" wrapText="1"/>
    </xf>
    <xf numFmtId="0" fontId="5" fillId="9" borderId="66" xfId="3" applyFont="1" applyFill="1" applyBorder="1" applyAlignment="1">
      <alignment horizontal="left" vertical="center" wrapText="1"/>
    </xf>
    <xf numFmtId="0" fontId="5" fillId="9" borderId="28" xfId="3" applyFont="1" applyFill="1" applyBorder="1" applyAlignment="1">
      <alignment horizontal="left" vertical="center" wrapText="1"/>
    </xf>
    <xf numFmtId="0" fontId="5" fillId="9" borderId="17" xfId="3" applyNumberFormat="1" applyFont="1" applyFill="1" applyBorder="1" applyAlignment="1">
      <alignment horizontal="left" vertical="center" wrapText="1"/>
    </xf>
    <xf numFmtId="0" fontId="16" fillId="0" borderId="0" xfId="1" applyNumberFormat="1" applyFont="1" applyBorder="1" applyAlignment="1">
      <alignment vertical="top"/>
    </xf>
    <xf numFmtId="0" fontId="5" fillId="9" borderId="64" xfId="3" applyFont="1" applyFill="1" applyBorder="1" applyAlignment="1">
      <alignment horizontal="left" vertical="center" wrapText="1"/>
    </xf>
    <xf numFmtId="0" fontId="5" fillId="9" borderId="61" xfId="3" applyFont="1" applyFill="1" applyBorder="1" applyAlignment="1">
      <alignment horizontal="left" vertical="center" wrapText="1"/>
    </xf>
    <xf numFmtId="0" fontId="5" fillId="0" borderId="64" xfId="3" applyNumberFormat="1" applyFont="1" applyBorder="1" applyAlignment="1">
      <alignment horizontal="left" vertical="center" wrapText="1"/>
    </xf>
    <xf numFmtId="0" fontId="5" fillId="0" borderId="66" xfId="3" applyNumberFormat="1" applyFont="1" applyFill="1" applyBorder="1" applyAlignment="1">
      <alignment horizontal="left" vertical="center" wrapText="1"/>
    </xf>
    <xf numFmtId="0" fontId="5" fillId="0" borderId="70" xfId="3" applyNumberFormat="1" applyFont="1" applyBorder="1" applyAlignment="1">
      <alignment horizontal="left" vertical="center" wrapText="1"/>
    </xf>
    <xf numFmtId="0" fontId="5" fillId="0" borderId="63" xfId="3" applyNumberFormat="1" applyFont="1" applyFill="1" applyBorder="1" applyAlignment="1">
      <alignment horizontal="left" vertical="center" wrapText="1"/>
    </xf>
    <xf numFmtId="0" fontId="5" fillId="9" borderId="70" xfId="3" applyNumberFormat="1" applyFont="1" applyFill="1" applyBorder="1" applyAlignment="1">
      <alignment horizontal="left" vertical="center" wrapText="1"/>
    </xf>
    <xf numFmtId="0" fontId="5" fillId="9" borderId="42" xfId="3" applyNumberFormat="1" applyFont="1" applyFill="1" applyBorder="1" applyAlignment="1">
      <alignment horizontal="left" vertical="center" wrapText="1"/>
    </xf>
    <xf numFmtId="0" fontId="5" fillId="9" borderId="63" xfId="3" applyNumberFormat="1" applyFont="1" applyFill="1" applyBorder="1" applyAlignment="1">
      <alignment horizontal="left" vertical="center" wrapText="1"/>
    </xf>
    <xf numFmtId="0" fontId="5" fillId="9" borderId="0" xfId="8" applyNumberFormat="1" applyFont="1" applyFill="1" applyAlignment="1">
      <alignment wrapText="1"/>
    </xf>
    <xf numFmtId="0" fontId="5" fillId="9" borderId="74" xfId="3" applyNumberFormat="1" applyFont="1" applyFill="1" applyBorder="1" applyAlignment="1">
      <alignment horizontal="left" vertical="center" wrapText="1"/>
    </xf>
    <xf numFmtId="0" fontId="17" fillId="9" borderId="27" xfId="3" applyNumberFormat="1" applyFont="1" applyFill="1" applyBorder="1" applyAlignment="1">
      <alignment horizontal="left" vertical="center" wrapText="1"/>
    </xf>
    <xf numFmtId="0" fontId="17" fillId="9" borderId="28" xfId="3" applyNumberFormat="1" applyFont="1" applyFill="1" applyBorder="1" applyAlignment="1">
      <alignment horizontal="left" vertical="center" wrapText="1"/>
    </xf>
    <xf numFmtId="0" fontId="5" fillId="9" borderId="60" xfId="3" applyNumberFormat="1" applyFont="1" applyFill="1" applyBorder="1" applyAlignment="1">
      <alignment horizontal="left" vertical="center" wrapText="1"/>
    </xf>
    <xf numFmtId="0" fontId="5" fillId="9" borderId="17" xfId="3" applyFont="1" applyFill="1" applyBorder="1" applyAlignment="1">
      <alignment horizontal="left" vertical="center" wrapText="1"/>
    </xf>
    <xf numFmtId="0" fontId="5" fillId="11" borderId="28" xfId="3" applyNumberFormat="1" applyFont="1" applyFill="1" applyBorder="1" applyAlignment="1">
      <alignment horizontal="left" vertical="center" wrapText="1"/>
    </xf>
    <xf numFmtId="0" fontId="5" fillId="9" borderId="29" xfId="3" applyFont="1" applyFill="1" applyBorder="1" applyAlignment="1">
      <alignment horizontal="left" vertical="center" wrapText="1"/>
    </xf>
    <xf numFmtId="0" fontId="5" fillId="9" borderId="12" xfId="3" applyFont="1" applyFill="1" applyBorder="1" applyAlignment="1">
      <alignment horizontal="left" vertical="center" wrapText="1"/>
    </xf>
    <xf numFmtId="0" fontId="5" fillId="9" borderId="13" xfId="3" applyFont="1" applyFill="1" applyBorder="1" applyAlignment="1">
      <alignment horizontal="left" vertical="center" wrapText="1"/>
    </xf>
    <xf numFmtId="0" fontId="5" fillId="9" borderId="37" xfId="3" applyFont="1" applyFill="1" applyBorder="1" applyAlignment="1">
      <alignment horizontal="left" vertical="center" wrapText="1"/>
    </xf>
    <xf numFmtId="0" fontId="5" fillId="9" borderId="29" xfId="3" applyNumberFormat="1" applyFont="1" applyFill="1" applyBorder="1" applyAlignment="1">
      <alignment horizontal="left" vertical="center" wrapText="1"/>
    </xf>
    <xf numFmtId="0" fontId="5" fillId="9" borderId="13" xfId="3" applyNumberFormat="1" applyFont="1" applyFill="1" applyBorder="1" applyAlignment="1">
      <alignment horizontal="left" vertical="center" wrapText="1"/>
    </xf>
    <xf numFmtId="0" fontId="37" fillId="8" borderId="70" xfId="3" applyNumberFormat="1" applyFont="1" applyFill="1" applyBorder="1" applyAlignment="1">
      <alignment horizontal="left" vertical="center" wrapText="1"/>
    </xf>
    <xf numFmtId="0" fontId="37" fillId="8" borderId="63" xfId="3" applyNumberFormat="1" applyFont="1" applyFill="1" applyBorder="1" applyAlignment="1">
      <alignment horizontal="left" vertical="center" wrapText="1"/>
    </xf>
    <xf numFmtId="0" fontId="37" fillId="8" borderId="70" xfId="3" applyNumberFormat="1" applyFont="1" applyFill="1" applyBorder="1" applyAlignment="1">
      <alignment horizontal="left" wrapText="1"/>
    </xf>
    <xf numFmtId="0" fontId="37" fillId="8" borderId="42" xfId="3" applyNumberFormat="1" applyFont="1" applyFill="1" applyBorder="1" applyAlignment="1">
      <alignment horizontal="left" wrapText="1"/>
    </xf>
    <xf numFmtId="0" fontId="37" fillId="9" borderId="70" xfId="3" applyNumberFormat="1" applyFont="1" applyFill="1" applyBorder="1" applyAlignment="1">
      <alignment horizontal="left" wrapText="1"/>
    </xf>
    <xf numFmtId="0" fontId="37" fillId="9" borderId="42" xfId="3" applyNumberFormat="1" applyFont="1" applyFill="1" applyBorder="1" applyAlignment="1">
      <alignment horizontal="left" wrapText="1"/>
    </xf>
    <xf numFmtId="0" fontId="37" fillId="9" borderId="63" xfId="3" applyNumberFormat="1" applyFont="1" applyFill="1" applyBorder="1" applyAlignment="1">
      <alignment horizontal="left" vertical="center" wrapText="1"/>
    </xf>
    <xf numFmtId="0" fontId="38" fillId="9" borderId="27" xfId="3" applyNumberFormat="1" applyFont="1" applyFill="1" applyBorder="1" applyAlignment="1">
      <alignment horizontal="left" vertical="center" wrapText="1"/>
    </xf>
    <xf numFmtId="0" fontId="39" fillId="0" borderId="28" xfId="2" applyNumberFormat="1" applyFont="1" applyBorder="1" applyAlignment="1">
      <alignment vertical="center" wrapText="1"/>
    </xf>
    <xf numFmtId="0" fontId="38" fillId="9" borderId="27" xfId="3" applyFont="1" applyFill="1" applyBorder="1" applyAlignment="1">
      <alignment horizontal="left" vertical="center" wrapText="1"/>
    </xf>
    <xf numFmtId="0" fontId="38" fillId="9" borderId="56" xfId="3" applyFont="1" applyFill="1" applyBorder="1" applyAlignment="1">
      <alignment horizontal="left" vertical="center" wrapText="1"/>
    </xf>
    <xf numFmtId="0" fontId="39" fillId="0" borderId="28" xfId="2" applyFont="1" applyBorder="1" applyAlignment="1">
      <alignment vertical="center" wrapText="1"/>
    </xf>
    <xf numFmtId="0" fontId="39" fillId="9" borderId="28" xfId="2" applyNumberFormat="1" applyFont="1" applyFill="1" applyBorder="1" applyAlignment="1">
      <alignment vertical="center" wrapText="1"/>
    </xf>
    <xf numFmtId="0" fontId="40" fillId="0" borderId="28" xfId="2" applyFont="1" applyBorder="1" applyAlignment="1">
      <alignment vertical="center" wrapText="1"/>
    </xf>
    <xf numFmtId="0" fontId="38" fillId="9" borderId="17" xfId="3" applyFont="1" applyFill="1" applyBorder="1" applyAlignment="1">
      <alignment horizontal="left" vertical="center" wrapText="1"/>
    </xf>
    <xf numFmtId="0" fontId="10" fillId="0" borderId="28" xfId="2" applyNumberFormat="1" applyBorder="1" applyAlignment="1">
      <alignment vertical="center" wrapText="1"/>
    </xf>
    <xf numFmtId="0" fontId="10" fillId="9" borderId="28" xfId="2" applyNumberFormat="1" applyFill="1" applyBorder="1" applyAlignment="1">
      <alignment vertical="center" wrapText="1"/>
    </xf>
    <xf numFmtId="0" fontId="38" fillId="9" borderId="29" xfId="3" applyNumberFormat="1" applyFont="1" applyFill="1" applyBorder="1" applyAlignment="1">
      <alignment horizontal="left" vertical="center" wrapText="1"/>
    </xf>
    <xf numFmtId="0" fontId="39" fillId="0" borderId="13" xfId="9" applyNumberFormat="1" applyFont="1" applyBorder="1" applyAlignment="1" applyProtection="1">
      <alignment vertical="center" wrapText="1"/>
    </xf>
    <xf numFmtId="0" fontId="38" fillId="9" borderId="29" xfId="3" applyFont="1" applyFill="1" applyBorder="1" applyAlignment="1">
      <alignment horizontal="left" vertical="center" wrapText="1"/>
    </xf>
    <xf numFmtId="0" fontId="38" fillId="9" borderId="37" xfId="3" applyFont="1" applyFill="1" applyBorder="1" applyAlignment="1">
      <alignment horizontal="left" vertical="center" wrapText="1"/>
    </xf>
    <xf numFmtId="0" fontId="39" fillId="0" borderId="13" xfId="9" applyFont="1" applyBorder="1" applyAlignment="1" applyProtection="1">
      <alignment vertical="center" wrapText="1"/>
    </xf>
    <xf numFmtId="0" fontId="39" fillId="9" borderId="13" xfId="9" applyNumberFormat="1" applyFont="1" applyFill="1" applyBorder="1" applyAlignment="1" applyProtection="1">
      <alignment vertical="center" wrapText="1"/>
    </xf>
    <xf numFmtId="0" fontId="37" fillId="8" borderId="26" xfId="3" applyNumberFormat="1" applyFont="1" applyFill="1" applyBorder="1" applyAlignment="1">
      <alignment horizontal="left" vertical="center" wrapText="1"/>
    </xf>
    <xf numFmtId="0" fontId="37" fillId="8" borderId="10" xfId="3" applyNumberFormat="1" applyFont="1" applyFill="1" applyBorder="1" applyAlignment="1">
      <alignment horizontal="left" vertical="center" wrapText="1"/>
    </xf>
    <xf numFmtId="0" fontId="4" fillId="2" borderId="0" xfId="1" applyNumberFormat="1" applyFont="1" applyFill="1" applyBorder="1" applyAlignment="1">
      <alignment vertical="center"/>
    </xf>
    <xf numFmtId="0" fontId="37" fillId="8" borderId="35" xfId="3" applyNumberFormat="1" applyFont="1" applyFill="1" applyBorder="1" applyAlignment="1">
      <alignment horizontal="left" vertical="center" wrapText="1"/>
    </xf>
    <xf numFmtId="0" fontId="37" fillId="8" borderId="54" xfId="3" applyNumberFormat="1" applyFont="1" applyFill="1" applyBorder="1" applyAlignment="1">
      <alignment horizontal="left" vertical="center" wrapText="1"/>
    </xf>
    <xf numFmtId="0" fontId="37" fillId="0" borderId="0" xfId="3" applyNumberFormat="1" applyFont="1" applyFill="1" applyAlignment="1">
      <alignment horizontal="center" vertical="center" wrapText="1"/>
    </xf>
    <xf numFmtId="0" fontId="5" fillId="10" borderId="27" xfId="3" applyNumberFormat="1" applyFont="1" applyFill="1" applyBorder="1" applyAlignment="1">
      <alignment horizontal="left" vertical="center" wrapText="1"/>
    </xf>
    <xf numFmtId="0" fontId="5" fillId="10" borderId="56" xfId="3" applyNumberFormat="1" applyFont="1" applyFill="1" applyBorder="1" applyAlignment="1">
      <alignment horizontal="left" vertical="center" wrapText="1"/>
    </xf>
    <xf numFmtId="0" fontId="5" fillId="10" borderId="28" xfId="3" applyNumberFormat="1" applyFont="1" applyFill="1" applyBorder="1" applyAlignment="1">
      <alignment horizontal="left" vertical="center" wrapText="1"/>
    </xf>
    <xf numFmtId="0" fontId="5" fillId="10" borderId="28" xfId="3" applyFont="1" applyFill="1" applyBorder="1" applyAlignment="1">
      <alignment horizontal="left" vertical="center" wrapText="1"/>
    </xf>
    <xf numFmtId="0" fontId="5" fillId="10" borderId="70" xfId="3" applyNumberFormat="1" applyFont="1" applyFill="1" applyBorder="1" applyAlignment="1">
      <alignment horizontal="left" vertical="center" wrapText="1"/>
    </xf>
    <xf numFmtId="0" fontId="5" fillId="10" borderId="42" xfId="3" applyNumberFormat="1" applyFont="1" applyFill="1" applyBorder="1" applyAlignment="1">
      <alignment horizontal="left" vertical="center" wrapText="1"/>
    </xf>
    <xf numFmtId="0" fontId="5" fillId="10" borderId="63" xfId="3" applyNumberFormat="1" applyFont="1" applyFill="1" applyBorder="1" applyAlignment="1">
      <alignment horizontal="left" vertical="center" wrapText="1"/>
    </xf>
    <xf numFmtId="0" fontId="5" fillId="13" borderId="69" xfId="3" applyNumberFormat="1" applyFont="1" applyFill="1" applyBorder="1" applyAlignment="1">
      <alignment horizontal="left" vertical="center" wrapText="1"/>
    </xf>
    <xf numFmtId="0" fontId="5" fillId="13" borderId="21" xfId="3" applyNumberFormat="1" applyFont="1" applyFill="1" applyBorder="1" applyAlignment="1">
      <alignment vertical="center" wrapText="1"/>
    </xf>
    <xf numFmtId="0" fontId="5" fillId="13" borderId="69" xfId="3" applyNumberFormat="1" applyFont="1" applyFill="1" applyBorder="1" applyAlignment="1">
      <alignment horizontal="left" wrapText="1"/>
    </xf>
    <xf numFmtId="0" fontId="5" fillId="13" borderId="45" xfId="3" applyNumberFormat="1" applyFont="1" applyFill="1" applyBorder="1" applyAlignment="1">
      <alignment horizontal="left" wrapText="1"/>
    </xf>
    <xf numFmtId="0" fontId="15" fillId="10" borderId="0" xfId="4" applyFont="1" applyFill="1">
      <alignment vertical="top"/>
    </xf>
    <xf numFmtId="0" fontId="27" fillId="10" borderId="0" xfId="0" applyFont="1" applyFill="1" applyAlignment="1">
      <alignment vertical="top"/>
    </xf>
    <xf numFmtId="0" fontId="42" fillId="10" borderId="0" xfId="0" applyFont="1" applyFill="1" applyAlignment="1">
      <alignment vertical="top"/>
    </xf>
    <xf numFmtId="0" fontId="42" fillId="10" borderId="0" xfId="0" applyFont="1" applyFill="1" applyAlignment="1">
      <alignment horizontal="center" vertical="top"/>
    </xf>
    <xf numFmtId="0" fontId="5" fillId="0" borderId="0" xfId="0" applyFont="1" applyBorder="1"/>
    <xf numFmtId="0" fontId="21" fillId="0" borderId="0" xfId="0" applyFont="1" applyAlignment="1">
      <alignment vertical="top"/>
    </xf>
    <xf numFmtId="0" fontId="3" fillId="0" borderId="0" xfId="0" applyFont="1" applyAlignment="1">
      <alignment vertical="top"/>
    </xf>
    <xf numFmtId="0" fontId="5" fillId="9" borderId="0" xfId="0" applyFont="1" applyFill="1" applyBorder="1" applyAlignment="1">
      <alignment vertical="top" wrapText="1"/>
    </xf>
    <xf numFmtId="0" fontId="3" fillId="0" borderId="31" xfId="0" applyFont="1" applyBorder="1"/>
    <xf numFmtId="0" fontId="24" fillId="9" borderId="33" xfId="0" applyFont="1" applyFill="1" applyBorder="1"/>
    <xf numFmtId="0" fontId="0" fillId="10" borderId="79" xfId="0" applyFill="1" applyBorder="1" applyAlignment="1" applyProtection="1">
      <alignment vertical="top"/>
      <protection locked="0"/>
    </xf>
    <xf numFmtId="0" fontId="0" fillId="10" borderId="26" xfId="0" applyFill="1" applyBorder="1" applyAlignment="1">
      <alignment horizontal="right" vertical="top"/>
    </xf>
    <xf numFmtId="0" fontId="5" fillId="10" borderId="14" xfId="0" quotePrefix="1" applyFont="1" applyFill="1" applyBorder="1" applyAlignment="1">
      <alignment horizontal="center" vertical="top"/>
    </xf>
    <xf numFmtId="0" fontId="5" fillId="10" borderId="54" xfId="0" applyFont="1" applyFill="1" applyBorder="1" applyAlignment="1">
      <alignment horizontal="right" vertical="top"/>
    </xf>
    <xf numFmtId="0" fontId="0" fillId="10" borderId="54" xfId="0" applyFill="1" applyBorder="1" applyAlignment="1">
      <alignment horizontal="right" vertical="top"/>
    </xf>
    <xf numFmtId="0" fontId="18" fillId="9" borderId="11" xfId="0" applyFont="1" applyFill="1" applyBorder="1"/>
    <xf numFmtId="0" fontId="18" fillId="9" borderId="67" xfId="0" applyFont="1" applyFill="1" applyBorder="1"/>
    <xf numFmtId="0" fontId="0" fillId="10" borderId="80" xfId="0" applyFill="1" applyBorder="1" applyAlignment="1">
      <alignment vertical="top"/>
    </xf>
    <xf numFmtId="0" fontId="0" fillId="10" borderId="27" xfId="0" applyFill="1" applyBorder="1" applyAlignment="1">
      <alignment horizontal="right" vertical="top"/>
    </xf>
    <xf numFmtId="0" fontId="5" fillId="10" borderId="18" xfId="0" quotePrefix="1" applyFont="1" applyFill="1" applyBorder="1" applyAlignment="1">
      <alignment horizontal="center" vertical="top"/>
    </xf>
    <xf numFmtId="0" fontId="5" fillId="10" borderId="71" xfId="0" applyFont="1" applyFill="1" applyBorder="1" applyAlignment="1">
      <alignment horizontal="right" vertical="top"/>
    </xf>
    <xf numFmtId="0" fontId="5" fillId="10" borderId="51" xfId="0" quotePrefix="1" applyFont="1" applyFill="1" applyBorder="1" applyAlignment="1">
      <alignment horizontal="center" vertical="top"/>
    </xf>
    <xf numFmtId="0" fontId="0" fillId="10" borderId="60" xfId="0" applyFill="1" applyBorder="1" applyAlignment="1">
      <alignment horizontal="right" vertical="top"/>
    </xf>
    <xf numFmtId="0" fontId="24" fillId="9" borderId="26" xfId="0" applyFont="1" applyFill="1" applyBorder="1" applyAlignment="1" applyProtection="1">
      <alignment vertical="center"/>
      <protection locked="0"/>
    </xf>
    <xf numFmtId="0" fontId="24" fillId="9" borderId="10" xfId="0" applyFont="1" applyFill="1" applyBorder="1" applyAlignment="1" applyProtection="1">
      <alignment vertical="center"/>
      <protection locked="0"/>
    </xf>
    <xf numFmtId="0" fontId="5" fillId="10" borderId="60" xfId="0" applyFont="1" applyFill="1" applyBorder="1" applyAlignment="1">
      <alignment horizontal="right" vertical="top"/>
    </xf>
    <xf numFmtId="0" fontId="24" fillId="9" borderId="27" xfId="0" applyFont="1" applyFill="1" applyBorder="1" applyAlignment="1" applyProtection="1">
      <alignment vertical="center"/>
      <protection locked="0"/>
    </xf>
    <xf numFmtId="0" fontId="24" fillId="9" borderId="63" xfId="0" applyFont="1" applyFill="1" applyBorder="1" applyAlignment="1" applyProtection="1">
      <alignment vertical="center"/>
      <protection locked="0"/>
    </xf>
    <xf numFmtId="0" fontId="24" fillId="9" borderId="62" xfId="0" applyFont="1" applyFill="1" applyBorder="1" applyAlignment="1" applyProtection="1">
      <alignment vertical="center"/>
      <protection locked="0"/>
    </xf>
    <xf numFmtId="0" fontId="24" fillId="9" borderId="28" xfId="0" applyFont="1" applyFill="1" applyBorder="1" applyAlignment="1" applyProtection="1">
      <alignment vertical="center"/>
      <protection locked="0"/>
    </xf>
    <xf numFmtId="0" fontId="0" fillId="10" borderId="76" xfId="0" applyFill="1" applyBorder="1" applyAlignment="1">
      <alignment vertical="top"/>
    </xf>
    <xf numFmtId="0" fontId="0" fillId="10" borderId="29" xfId="0" applyFill="1" applyBorder="1" applyAlignment="1">
      <alignment horizontal="right" vertical="top"/>
    </xf>
    <xf numFmtId="0" fontId="5" fillId="10" borderId="25" xfId="0" quotePrefix="1" applyFont="1" applyFill="1" applyBorder="1" applyAlignment="1">
      <alignment horizontal="center" vertical="top"/>
    </xf>
    <xf numFmtId="0" fontId="5" fillId="10" borderId="19" xfId="0" applyFont="1" applyFill="1" applyBorder="1" applyAlignment="1">
      <alignment horizontal="right" vertical="top"/>
    </xf>
    <xf numFmtId="0" fontId="5" fillId="10" borderId="24" xfId="0" quotePrefix="1" applyFont="1" applyFill="1" applyBorder="1" applyAlignment="1">
      <alignment horizontal="center" vertical="top"/>
    </xf>
    <xf numFmtId="0" fontId="0" fillId="10" borderId="22" xfId="0" applyFill="1" applyBorder="1" applyAlignment="1">
      <alignment horizontal="right" vertical="top"/>
    </xf>
    <xf numFmtId="0" fontId="5" fillId="10" borderId="21" xfId="0" quotePrefix="1" applyFont="1" applyFill="1" applyBorder="1" applyAlignment="1">
      <alignment horizontal="center" vertical="top"/>
    </xf>
    <xf numFmtId="0" fontId="3" fillId="10" borderId="39" xfId="0" applyFont="1" applyFill="1" applyBorder="1" applyAlignment="1">
      <alignment vertical="top"/>
    </xf>
    <xf numFmtId="0" fontId="3" fillId="10" borderId="5" xfId="0" applyFont="1" applyFill="1" applyBorder="1" applyAlignment="1">
      <alignment horizontal="right" vertical="top"/>
    </xf>
    <xf numFmtId="0" fontId="3" fillId="10" borderId="3" xfId="0" applyFont="1" applyFill="1" applyBorder="1" applyAlignment="1">
      <alignment horizontal="center" vertical="top"/>
    </xf>
    <xf numFmtId="0" fontId="21" fillId="10" borderId="49" xfId="0" applyFont="1" applyFill="1" applyBorder="1" applyAlignment="1">
      <alignment horizontal="right" vertical="top"/>
    </xf>
    <xf numFmtId="0" fontId="21" fillId="10" borderId="3" xfId="0" applyFont="1" applyFill="1" applyBorder="1" applyAlignment="1">
      <alignment horizontal="center" vertical="top"/>
    </xf>
    <xf numFmtId="0" fontId="3" fillId="10" borderId="45" xfId="0" applyFont="1" applyFill="1" applyBorder="1" applyAlignment="1">
      <alignment horizontal="right" vertical="top"/>
    </xf>
    <xf numFmtId="0" fontId="3" fillId="10" borderId="21" xfId="0" applyFont="1" applyFill="1" applyBorder="1" applyAlignment="1">
      <alignment horizontal="center" vertical="top"/>
    </xf>
    <xf numFmtId="0" fontId="24" fillId="9" borderId="29" xfId="0" applyFont="1" applyFill="1" applyBorder="1" applyAlignment="1" applyProtection="1">
      <alignment vertical="center"/>
      <protection locked="0"/>
    </xf>
    <xf numFmtId="0" fontId="24" fillId="9" borderId="13" xfId="0" applyFont="1" applyFill="1" applyBorder="1" applyAlignment="1" applyProtection="1">
      <alignment vertical="center"/>
      <protection locked="0"/>
    </xf>
    <xf numFmtId="0" fontId="3" fillId="10" borderId="44" xfId="0" applyFont="1" applyFill="1" applyBorder="1" applyAlignment="1">
      <alignment vertical="top"/>
    </xf>
    <xf numFmtId="0" fontId="21" fillId="10" borderId="32" xfId="0" applyFont="1" applyFill="1" applyBorder="1" applyAlignment="1">
      <alignment vertical="top"/>
    </xf>
    <xf numFmtId="0" fontId="5" fillId="10" borderId="0" xfId="0" applyFont="1" applyFill="1" applyAlignment="1">
      <alignment vertical="top"/>
    </xf>
    <xf numFmtId="0" fontId="43" fillId="10" borderId="0" xfId="0" applyFont="1" applyFill="1" applyAlignment="1">
      <alignment horizontal="center" vertical="top"/>
    </xf>
    <xf numFmtId="0" fontId="43" fillId="10" borderId="0" xfId="0" applyFont="1" applyFill="1" applyAlignment="1">
      <alignment vertical="top"/>
    </xf>
    <xf numFmtId="0" fontId="3" fillId="0" borderId="31" xfId="0" applyFont="1" applyBorder="1" applyAlignment="1">
      <alignment vertical="top"/>
    </xf>
    <xf numFmtId="0" fontId="3" fillId="0" borderId="32" xfId="0" applyFont="1" applyBorder="1" applyAlignment="1">
      <alignment vertical="top"/>
    </xf>
    <xf numFmtId="0" fontId="3" fillId="0" borderId="33" xfId="0" applyFont="1" applyBorder="1" applyAlignment="1">
      <alignment vertical="top"/>
    </xf>
    <xf numFmtId="0" fontId="44" fillId="0" borderId="11" xfId="0" applyFont="1" applyBorder="1" applyAlignment="1">
      <alignment vertical="top"/>
    </xf>
    <xf numFmtId="0" fontId="44" fillId="0" borderId="20" xfId="0" applyFont="1" applyBorder="1" applyAlignment="1">
      <alignment vertical="top"/>
    </xf>
    <xf numFmtId="0" fontId="44" fillId="0" borderId="67" xfId="0" applyFont="1" applyBorder="1" applyAlignment="1">
      <alignment vertical="top"/>
    </xf>
    <xf numFmtId="0" fontId="3" fillId="0" borderId="26" xfId="0" applyFont="1" applyBorder="1" applyAlignment="1" applyProtection="1">
      <alignment vertical="top"/>
      <protection locked="0"/>
    </xf>
    <xf numFmtId="0" fontId="3" fillId="0" borderId="9" xfId="0" applyFont="1" applyBorder="1" applyAlignment="1" applyProtection="1">
      <alignment vertical="top"/>
      <protection locked="0"/>
    </xf>
    <xf numFmtId="0" fontId="3" fillId="0" borderId="10" xfId="0" applyFont="1" applyBorder="1" applyAlignment="1" applyProtection="1">
      <alignment vertical="top"/>
      <protection locked="0"/>
    </xf>
    <xf numFmtId="0" fontId="22" fillId="9" borderId="27" xfId="0" applyFont="1" applyFill="1" applyBorder="1" applyAlignment="1" applyProtection="1">
      <alignment vertical="top"/>
      <protection locked="0"/>
    </xf>
    <xf numFmtId="0" fontId="22" fillId="9" borderId="17" xfId="0" applyFont="1" applyFill="1" applyBorder="1" applyAlignment="1" applyProtection="1">
      <alignment vertical="top"/>
      <protection locked="0"/>
    </xf>
    <xf numFmtId="0" fontId="22" fillId="0" borderId="28" xfId="0" applyFont="1" applyBorder="1" applyAlignment="1" applyProtection="1">
      <alignment vertical="top"/>
      <protection locked="0"/>
    </xf>
    <xf numFmtId="0" fontId="22" fillId="9" borderId="27" xfId="0" applyFont="1" applyFill="1" applyBorder="1" applyAlignment="1" applyProtection="1">
      <alignment vertical="top" wrapText="1"/>
      <protection locked="0"/>
    </xf>
    <xf numFmtId="0" fontId="22" fillId="9" borderId="17" xfId="0" applyFont="1" applyFill="1" applyBorder="1" applyAlignment="1" applyProtection="1">
      <alignment vertical="top" wrapText="1"/>
      <protection locked="0"/>
    </xf>
    <xf numFmtId="0" fontId="22" fillId="0" borderId="28" xfId="0" applyFont="1" applyBorder="1" applyAlignment="1" applyProtection="1">
      <alignment vertical="top" wrapText="1"/>
      <protection locked="0"/>
    </xf>
    <xf numFmtId="0" fontId="12" fillId="10" borderId="31" xfId="0" applyFont="1" applyFill="1" applyBorder="1" applyAlignment="1">
      <alignment vertical="center"/>
    </xf>
    <xf numFmtId="0" fontId="0" fillId="10" borderId="32" xfId="0" applyFill="1" applyBorder="1" applyAlignment="1">
      <alignment vertical="top"/>
    </xf>
    <xf numFmtId="0" fontId="0" fillId="10" borderId="33" xfId="0" applyFill="1" applyBorder="1" applyAlignment="1">
      <alignment vertical="top"/>
    </xf>
    <xf numFmtId="0" fontId="22" fillId="9" borderId="29" xfId="0" applyFont="1" applyFill="1" applyBorder="1" applyAlignment="1" applyProtection="1">
      <alignment vertical="top"/>
      <protection locked="0"/>
    </xf>
    <xf numFmtId="0" fontId="22" fillId="9" borderId="12" xfId="0" applyFont="1" applyFill="1" applyBorder="1" applyAlignment="1" applyProtection="1">
      <alignment vertical="top"/>
      <protection locked="0"/>
    </xf>
    <xf numFmtId="0" fontId="22" fillId="0" borderId="13" xfId="0" applyFont="1" applyBorder="1" applyAlignment="1" applyProtection="1">
      <alignment vertical="top"/>
      <protection locked="0"/>
    </xf>
    <xf numFmtId="0" fontId="0" fillId="10" borderId="26" xfId="0" applyFill="1" applyBorder="1" applyAlignment="1">
      <alignment horizontal="center"/>
    </xf>
    <xf numFmtId="0" fontId="0" fillId="10" borderId="9" xfId="0" applyFill="1" applyBorder="1" applyAlignment="1">
      <alignment horizontal="left" vertical="top"/>
    </xf>
    <xf numFmtId="9" fontId="0" fillId="10" borderId="10" xfId="0" applyNumberFormat="1" applyFill="1" applyBorder="1" applyAlignment="1">
      <alignment horizontal="left" vertical="top"/>
    </xf>
    <xf numFmtId="0" fontId="24" fillId="9" borderId="26" xfId="0" applyFont="1" applyFill="1" applyBorder="1" applyAlignment="1" applyProtection="1">
      <alignment vertical="top"/>
      <protection locked="0"/>
    </xf>
    <xf numFmtId="0" fontId="24" fillId="9" borderId="9" xfId="0" applyFont="1" applyFill="1" applyBorder="1" applyAlignment="1" applyProtection="1">
      <alignment vertical="top"/>
      <protection locked="0"/>
    </xf>
    <xf numFmtId="0" fontId="24" fillId="0" borderId="10" xfId="0" applyFont="1" applyBorder="1" applyAlignment="1" applyProtection="1">
      <alignment vertical="top"/>
      <protection locked="0"/>
    </xf>
    <xf numFmtId="0" fontId="0" fillId="10" borderId="27" xfId="0" applyFill="1" applyBorder="1" applyAlignment="1">
      <alignment horizontal="center"/>
    </xf>
    <xf numFmtId="0" fontId="0" fillId="10" borderId="17" xfId="0" applyFill="1" applyBorder="1" applyAlignment="1">
      <alignment horizontal="left" vertical="top"/>
    </xf>
    <xf numFmtId="9" fontId="0" fillId="10" borderId="28" xfId="0" applyNumberFormat="1" applyFill="1" applyBorder="1" applyAlignment="1">
      <alignment horizontal="left" vertical="top"/>
    </xf>
    <xf numFmtId="0" fontId="24" fillId="9" borderId="27" xfId="0" applyFont="1" applyFill="1" applyBorder="1" applyAlignment="1" applyProtection="1">
      <alignment vertical="top"/>
      <protection locked="0"/>
    </xf>
    <xf numFmtId="0" fontId="24" fillId="9" borderId="17" xfId="0" applyFont="1" applyFill="1" applyBorder="1" applyAlignment="1" applyProtection="1">
      <alignment vertical="top"/>
      <protection locked="0"/>
    </xf>
    <xf numFmtId="0" fontId="24" fillId="0" borderId="28" xfId="0" applyFont="1" applyBorder="1" applyAlignment="1" applyProtection="1">
      <alignment vertical="top"/>
      <protection locked="0"/>
    </xf>
    <xf numFmtId="0" fontId="24" fillId="0" borderId="27" xfId="0" applyFont="1" applyBorder="1" applyAlignment="1" applyProtection="1">
      <alignment vertical="top"/>
      <protection locked="0"/>
    </xf>
    <xf numFmtId="0" fontId="24" fillId="0" borderId="17" xfId="0" applyFont="1" applyBorder="1" applyAlignment="1" applyProtection="1">
      <alignment vertical="top"/>
      <protection locked="0"/>
    </xf>
    <xf numFmtId="0" fontId="3" fillId="10" borderId="29" xfId="0" applyFont="1" applyFill="1" applyBorder="1" applyAlignment="1">
      <alignment horizontal="center"/>
    </xf>
    <xf numFmtId="0" fontId="3" fillId="10" borderId="12" xfId="0" applyFont="1" applyFill="1" applyBorder="1" applyAlignment="1">
      <alignment horizontal="left" vertical="top"/>
    </xf>
    <xf numFmtId="9" fontId="3" fillId="10" borderId="13" xfId="0" applyNumberFormat="1" applyFont="1" applyFill="1" applyBorder="1" applyAlignment="1">
      <alignment horizontal="left" vertical="top"/>
    </xf>
    <xf numFmtId="0" fontId="24" fillId="0" borderId="29" xfId="0" applyFont="1" applyBorder="1" applyAlignment="1" applyProtection="1">
      <alignment vertical="top"/>
      <protection locked="0"/>
    </xf>
    <xf numFmtId="0" fontId="24" fillId="0" borderId="12" xfId="0" applyFont="1" applyBorder="1" applyAlignment="1" applyProtection="1">
      <alignment vertical="top"/>
      <protection locked="0"/>
    </xf>
    <xf numFmtId="0" fontId="24" fillId="0" borderId="13" xfId="0" applyFont="1" applyBorder="1" applyAlignment="1" applyProtection="1">
      <alignment vertical="top"/>
      <protection locked="0"/>
    </xf>
    <xf numFmtId="0" fontId="3" fillId="0" borderId="26" xfId="0" applyFont="1" applyBorder="1" applyAlignment="1">
      <alignment vertical="top"/>
    </xf>
    <xf numFmtId="0" fontId="3" fillId="0" borderId="9" xfId="0" applyFont="1" applyBorder="1" applyAlignment="1">
      <alignment vertical="top"/>
    </xf>
    <xf numFmtId="0" fontId="3" fillId="0" borderId="10" xfId="0" applyFont="1" applyBorder="1" applyAlignment="1">
      <alignment vertical="top"/>
    </xf>
    <xf numFmtId="0" fontId="22" fillId="0" borderId="27" xfId="0" applyFont="1" applyBorder="1" applyAlignment="1" applyProtection="1">
      <alignment vertical="top"/>
      <protection locked="0"/>
    </xf>
    <xf numFmtId="0" fontId="22" fillId="0" borderId="17" xfId="0" applyFont="1" applyBorder="1" applyAlignment="1" applyProtection="1">
      <alignment vertical="top"/>
      <protection locked="0"/>
    </xf>
    <xf numFmtId="0" fontId="24" fillId="0" borderId="63" xfId="0" applyFont="1" applyBorder="1" applyAlignment="1" applyProtection="1">
      <alignment vertical="top"/>
      <protection locked="0"/>
    </xf>
    <xf numFmtId="0" fontId="43" fillId="10" borderId="0" xfId="0" applyFont="1" applyFill="1" applyAlignment="1">
      <alignment horizontal="center" vertical="top" wrapText="1"/>
    </xf>
    <xf numFmtId="0" fontId="43" fillId="10" borderId="0" xfId="0" applyFont="1" applyFill="1" applyAlignment="1">
      <alignment vertical="top" wrapText="1"/>
    </xf>
    <xf numFmtId="0" fontId="5" fillId="0" borderId="0" xfId="0" applyFont="1" applyBorder="1" applyAlignment="1">
      <alignment wrapText="1"/>
    </xf>
    <xf numFmtId="0" fontId="24" fillId="9" borderId="27" xfId="0" applyFont="1" applyFill="1" applyBorder="1" applyAlignment="1" applyProtection="1">
      <alignment vertical="top" wrapText="1"/>
      <protection locked="0"/>
    </xf>
    <xf numFmtId="0" fontId="24" fillId="9" borderId="17" xfId="0" applyFont="1" applyFill="1" applyBorder="1" applyAlignment="1" applyProtection="1">
      <alignment vertical="top" wrapText="1"/>
      <protection locked="0"/>
    </xf>
    <xf numFmtId="0" fontId="24" fillId="0" borderId="28" xfId="0" applyFont="1" applyBorder="1" applyAlignment="1" applyProtection="1">
      <alignment vertical="top" wrapText="1"/>
      <protection locked="0"/>
    </xf>
    <xf numFmtId="0" fontId="5" fillId="0" borderId="0" xfId="0" applyFont="1" applyAlignment="1">
      <alignment vertical="top"/>
    </xf>
    <xf numFmtId="0" fontId="22" fillId="0" borderId="0" xfId="0" applyFont="1" applyAlignment="1">
      <alignment vertical="top"/>
    </xf>
    <xf numFmtId="0" fontId="32" fillId="0" borderId="0" xfId="0" applyFont="1" applyAlignment="1">
      <alignment vertical="top"/>
    </xf>
    <xf numFmtId="0" fontId="21" fillId="10" borderId="31" xfId="0" applyFont="1" applyFill="1" applyBorder="1" applyAlignment="1">
      <alignment vertical="top"/>
    </xf>
    <xf numFmtId="0" fontId="21" fillId="10" borderId="33" xfId="0" applyFont="1" applyFill="1" applyBorder="1" applyAlignment="1">
      <alignment vertical="top"/>
    </xf>
    <xf numFmtId="0" fontId="32" fillId="0" borderId="32" xfId="0" applyFont="1" applyBorder="1" applyAlignment="1">
      <alignment vertical="top"/>
    </xf>
    <xf numFmtId="0" fontId="32" fillId="0" borderId="33" xfId="0" applyFont="1" applyBorder="1" applyAlignment="1">
      <alignment vertical="top"/>
    </xf>
    <xf numFmtId="0" fontId="18" fillId="10" borderId="69" xfId="0" applyFont="1" applyFill="1" applyBorder="1" applyAlignment="1">
      <alignment vertical="top"/>
    </xf>
    <xf numFmtId="0" fontId="18" fillId="10" borderId="21" xfId="0" applyFont="1" applyFill="1" applyBorder="1" applyAlignment="1">
      <alignment vertical="top"/>
    </xf>
    <xf numFmtId="0" fontId="18" fillId="10" borderId="0" xfId="0" applyFont="1" applyFill="1" applyAlignment="1">
      <alignment vertical="top"/>
    </xf>
    <xf numFmtId="0" fontId="18" fillId="0" borderId="0" xfId="0" applyFont="1" applyAlignment="1">
      <alignment vertical="top"/>
    </xf>
    <xf numFmtId="0" fontId="24" fillId="10" borderId="26" xfId="0" applyFont="1" applyFill="1" applyBorder="1" applyAlignment="1" applyProtection="1">
      <alignment horizontal="center" vertical="top"/>
      <protection locked="0"/>
    </xf>
    <xf numFmtId="49" fontId="24" fillId="10" borderId="10" xfId="0" applyNumberFormat="1" applyFont="1" applyFill="1" applyBorder="1" applyAlignment="1" applyProtection="1">
      <alignment horizontal="center" vertical="top"/>
      <protection locked="0"/>
    </xf>
    <xf numFmtId="0" fontId="24" fillId="0" borderId="0" xfId="0" applyFont="1" applyBorder="1" applyAlignment="1">
      <alignment vertical="center"/>
    </xf>
    <xf numFmtId="0" fontId="24" fillId="0" borderId="26" xfId="0" applyFont="1" applyBorder="1" applyAlignment="1" applyProtection="1">
      <alignment vertical="top"/>
      <protection locked="0"/>
    </xf>
    <xf numFmtId="0" fontId="24" fillId="0" borderId="9" xfId="0" applyFont="1" applyBorder="1" applyAlignment="1" applyProtection="1">
      <alignment vertical="top"/>
      <protection locked="0"/>
    </xf>
    <xf numFmtId="0" fontId="24" fillId="9" borderId="30" xfId="0" applyFont="1" applyFill="1" applyBorder="1" applyAlignment="1" applyProtection="1">
      <alignment vertical="top"/>
      <protection locked="0"/>
    </xf>
    <xf numFmtId="0" fontId="5" fillId="9" borderId="0" xfId="0" applyFont="1" applyFill="1" applyAlignment="1">
      <alignment vertical="top"/>
    </xf>
    <xf numFmtId="0" fontId="24" fillId="10" borderId="27" xfId="0" applyFont="1" applyFill="1" applyBorder="1" applyAlignment="1" applyProtection="1">
      <alignment horizontal="center" vertical="top"/>
      <protection locked="0"/>
    </xf>
    <xf numFmtId="49" fontId="24" fillId="10" borderId="28" xfId="0" applyNumberFormat="1" applyFont="1" applyFill="1" applyBorder="1" applyAlignment="1" applyProtection="1">
      <alignment horizontal="center" vertical="top"/>
      <protection locked="0"/>
    </xf>
    <xf numFmtId="0" fontId="0" fillId="10" borderId="0" xfId="0" applyFill="1" applyAlignment="1">
      <alignment vertical="top"/>
    </xf>
    <xf numFmtId="0" fontId="24" fillId="10" borderId="29" xfId="0" applyFont="1" applyFill="1" applyBorder="1" applyAlignment="1" applyProtection="1">
      <alignment horizontal="center" vertical="top"/>
      <protection locked="0"/>
    </xf>
    <xf numFmtId="49" fontId="24" fillId="10" borderId="13" xfId="0" applyNumberFormat="1" applyFont="1" applyFill="1" applyBorder="1" applyAlignment="1" applyProtection="1">
      <alignment horizontal="center" vertical="top"/>
      <protection locked="0"/>
    </xf>
    <xf numFmtId="49" fontId="24" fillId="10" borderId="79" xfId="0" applyNumberFormat="1" applyFont="1" applyFill="1" applyBorder="1" applyAlignment="1" applyProtection="1">
      <alignment horizontal="center" vertical="top"/>
      <protection locked="0"/>
    </xf>
    <xf numFmtId="49" fontId="24" fillId="10" borderId="76" xfId="0" applyNumberFormat="1" applyFont="1" applyFill="1" applyBorder="1" applyAlignment="1" applyProtection="1">
      <alignment horizontal="center" vertical="top"/>
      <protection locked="0"/>
    </xf>
    <xf numFmtId="0" fontId="5" fillId="9" borderId="0" xfId="0" applyFont="1" applyFill="1" applyBorder="1" applyAlignment="1">
      <alignment vertical="top"/>
    </xf>
    <xf numFmtId="0" fontId="22" fillId="0" borderId="0" xfId="0" applyFont="1" applyBorder="1" applyAlignment="1">
      <alignment vertical="top"/>
    </xf>
    <xf numFmtId="0" fontId="0" fillId="10" borderId="0" xfId="0" applyFill="1" applyAlignment="1">
      <alignment horizontal="center" vertical="top"/>
    </xf>
    <xf numFmtId="0" fontId="12" fillId="0" borderId="32" xfId="0" applyFont="1" applyBorder="1" applyAlignment="1">
      <alignment vertical="top"/>
    </xf>
    <xf numFmtId="0" fontId="12" fillId="0" borderId="33" xfId="0" applyFont="1" applyBorder="1" applyAlignment="1">
      <alignment vertical="top"/>
    </xf>
    <xf numFmtId="0" fontId="5" fillId="0" borderId="0" xfId="0" applyFont="1"/>
    <xf numFmtId="0" fontId="22" fillId="9" borderId="26" xfId="0" applyFont="1" applyFill="1" applyBorder="1" applyAlignment="1" applyProtection="1">
      <alignment vertical="top"/>
      <protection locked="0"/>
    </xf>
    <xf numFmtId="0" fontId="22" fillId="9" borderId="9" xfId="0" applyFont="1" applyFill="1" applyBorder="1" applyAlignment="1" applyProtection="1">
      <alignment vertical="top"/>
      <protection locked="0"/>
    </xf>
    <xf numFmtId="0" fontId="22" fillId="9" borderId="10" xfId="0" applyFont="1" applyFill="1" applyBorder="1" applyAlignment="1" applyProtection="1">
      <alignment vertical="top"/>
      <protection locked="0"/>
    </xf>
    <xf numFmtId="0" fontId="22" fillId="9" borderId="28" xfId="0" applyFont="1" applyFill="1" applyBorder="1" applyAlignment="1" applyProtection="1">
      <alignment vertical="top"/>
      <protection locked="0"/>
    </xf>
    <xf numFmtId="0" fontId="22" fillId="9" borderId="28" xfId="0" applyFont="1" applyFill="1" applyBorder="1" applyAlignment="1" applyProtection="1">
      <alignment vertical="top" wrapText="1"/>
      <protection locked="0"/>
    </xf>
    <xf numFmtId="0" fontId="0" fillId="0" borderId="0" xfId="0" applyAlignment="1">
      <alignment vertical="top"/>
    </xf>
    <xf numFmtId="0" fontId="24" fillId="10" borderId="0" xfId="0" applyFont="1" applyFill="1" applyAlignment="1">
      <alignment horizontal="center" vertical="top"/>
    </xf>
    <xf numFmtId="0" fontId="24" fillId="10" borderId="0" xfId="0" applyFont="1" applyFill="1" applyAlignment="1">
      <alignment vertical="top"/>
    </xf>
    <xf numFmtId="0" fontId="22" fillId="9" borderId="29" xfId="0" applyFont="1" applyFill="1" applyBorder="1" applyAlignment="1" applyProtection="1">
      <alignment vertical="top" wrapText="1"/>
      <protection locked="0"/>
    </xf>
    <xf numFmtId="0" fontId="22" fillId="9" borderId="12" xfId="0" applyFont="1" applyFill="1" applyBorder="1" applyAlignment="1" applyProtection="1">
      <alignment vertical="top" wrapText="1"/>
      <protection locked="0"/>
    </xf>
    <xf numFmtId="0" fontId="22" fillId="9" borderId="13" xfId="0" applyFont="1" applyFill="1" applyBorder="1" applyAlignment="1" applyProtection="1">
      <alignment vertical="top" wrapText="1"/>
      <protection locked="0"/>
    </xf>
    <xf numFmtId="0" fontId="5" fillId="10" borderId="0" xfId="0" applyFont="1" applyFill="1" applyAlignment="1">
      <alignment horizontal="center" vertical="top"/>
    </xf>
    <xf numFmtId="0" fontId="0" fillId="0" borderId="0" xfId="0" applyBorder="1" applyAlignment="1">
      <alignment vertical="top"/>
    </xf>
    <xf numFmtId="0" fontId="22" fillId="0" borderId="26" xfId="0" applyFont="1" applyFill="1" applyBorder="1" applyAlignment="1" applyProtection="1">
      <alignment vertical="top" wrapText="1"/>
      <protection locked="0"/>
    </xf>
    <xf numFmtId="0" fontId="22" fillId="0" borderId="9" xfId="0" applyFont="1" applyFill="1" applyBorder="1" applyAlignment="1" applyProtection="1">
      <alignment vertical="top" wrapText="1"/>
      <protection locked="0"/>
    </xf>
    <xf numFmtId="0" fontId="22" fillId="9" borderId="9" xfId="0" applyFont="1" applyFill="1" applyBorder="1" applyAlignment="1" applyProtection="1">
      <alignment vertical="top" wrapText="1"/>
      <protection locked="0"/>
    </xf>
    <xf numFmtId="0" fontId="22" fillId="0" borderId="10" xfId="0" applyFont="1" applyFill="1" applyBorder="1" applyAlignment="1" applyProtection="1">
      <alignment vertical="top" wrapText="1"/>
      <protection locked="0"/>
    </xf>
    <xf numFmtId="0" fontId="22" fillId="0" borderId="27" xfId="0" applyFont="1" applyFill="1" applyBorder="1" applyAlignment="1" applyProtection="1">
      <alignment vertical="top" wrapText="1"/>
      <protection locked="0"/>
    </xf>
    <xf numFmtId="0" fontId="22" fillId="0" borderId="17" xfId="0" applyFont="1" applyFill="1" applyBorder="1" applyAlignment="1" applyProtection="1">
      <alignment vertical="top" wrapText="1"/>
      <protection locked="0"/>
    </xf>
    <xf numFmtId="0" fontId="22" fillId="0" borderId="28" xfId="0" applyFont="1" applyFill="1" applyBorder="1" applyAlignment="1" applyProtection="1">
      <alignment vertical="top" wrapText="1"/>
      <protection locked="0"/>
    </xf>
    <xf numFmtId="0" fontId="22" fillId="9" borderId="26" xfId="0" applyFont="1" applyFill="1" applyBorder="1" applyAlignment="1">
      <alignment vertical="top" wrapText="1"/>
    </xf>
    <xf numFmtId="0" fontId="22" fillId="9" borderId="9" xfId="0" applyFont="1" applyFill="1" applyBorder="1" applyAlignment="1">
      <alignment vertical="top" wrapText="1"/>
    </xf>
    <xf numFmtId="0" fontId="22" fillId="9" borderId="10" xfId="0" applyFont="1" applyFill="1" applyBorder="1" applyAlignment="1">
      <alignment vertical="top" wrapText="1"/>
    </xf>
    <xf numFmtId="0" fontId="22" fillId="0" borderId="27" xfId="0" applyFont="1" applyBorder="1" applyAlignment="1">
      <alignment vertical="top" wrapText="1"/>
    </xf>
    <xf numFmtId="0" fontId="22" fillId="0" borderId="17" xfId="0" applyFont="1" applyBorder="1" applyAlignment="1">
      <alignment vertical="top" wrapText="1"/>
    </xf>
    <xf numFmtId="0" fontId="22" fillId="9" borderId="17" xfId="0" applyFont="1" applyFill="1" applyBorder="1" applyAlignment="1">
      <alignment vertical="top" wrapText="1"/>
    </xf>
    <xf numFmtId="0" fontId="22" fillId="0" borderId="28" xfId="0" applyFont="1" applyBorder="1" applyAlignment="1">
      <alignment vertical="top" wrapText="1"/>
    </xf>
    <xf numFmtId="0" fontId="22" fillId="0" borderId="29" xfId="0" applyFont="1" applyBorder="1" applyAlignment="1">
      <alignment vertical="top" wrapText="1"/>
    </xf>
    <xf numFmtId="0" fontId="22" fillId="0" borderId="12" xfId="0" applyFont="1" applyBorder="1" applyAlignment="1">
      <alignment vertical="top" wrapText="1"/>
    </xf>
    <xf numFmtId="0" fontId="22" fillId="9" borderId="12" xfId="0" applyFont="1" applyFill="1" applyBorder="1" applyAlignment="1">
      <alignment vertical="top" wrapText="1"/>
    </xf>
    <xf numFmtId="0" fontId="22" fillId="0" borderId="13" xfId="0" applyFont="1" applyBorder="1" applyAlignment="1">
      <alignment vertical="top" wrapText="1"/>
    </xf>
    <xf numFmtId="0" fontId="22" fillId="0" borderId="29" xfId="0" applyFont="1" applyFill="1" applyBorder="1" applyAlignment="1" applyProtection="1">
      <alignment vertical="top" wrapText="1"/>
      <protection locked="0"/>
    </xf>
    <xf numFmtId="0" fontId="22" fillId="0" borderId="12" xfId="0" applyFont="1" applyFill="1" applyBorder="1" applyAlignment="1" applyProtection="1">
      <alignment vertical="top" wrapText="1"/>
      <protection locked="0"/>
    </xf>
    <xf numFmtId="0" fontId="22" fillId="0" borderId="13" xfId="0" applyFont="1" applyFill="1" applyBorder="1" applyAlignment="1" applyProtection="1">
      <alignment vertical="top" wrapText="1"/>
      <protection locked="0"/>
    </xf>
    <xf numFmtId="0" fontId="0" fillId="10" borderId="0" xfId="0" applyFill="1"/>
    <xf numFmtId="0" fontId="12" fillId="10" borderId="31" xfId="0" applyFont="1" applyFill="1" applyBorder="1" applyAlignment="1">
      <alignment vertical="top"/>
    </xf>
    <xf numFmtId="0" fontId="3" fillId="10" borderId="32" xfId="0" applyFont="1" applyFill="1" applyBorder="1" applyAlignment="1">
      <alignment vertical="top"/>
    </xf>
    <xf numFmtId="0" fontId="3" fillId="10" borderId="33" xfId="0" applyFont="1" applyFill="1" applyBorder="1" applyAlignment="1">
      <alignment horizontal="center" vertical="top"/>
    </xf>
    <xf numFmtId="0" fontId="44" fillId="10" borderId="69" xfId="0" applyFont="1" applyFill="1" applyBorder="1" applyAlignment="1">
      <alignment vertical="top"/>
    </xf>
    <xf numFmtId="0" fontId="44" fillId="10" borderId="22" xfId="0" applyFont="1" applyFill="1" applyBorder="1" applyAlignment="1">
      <alignment vertical="top"/>
    </xf>
    <xf numFmtId="0" fontId="45" fillId="10" borderId="67" xfId="0" applyFont="1" applyFill="1" applyBorder="1" applyAlignment="1">
      <alignment horizontal="center" vertical="top"/>
    </xf>
    <xf numFmtId="0" fontId="24" fillId="10" borderId="70" xfId="0" applyFont="1" applyFill="1" applyBorder="1" applyAlignment="1" applyProtection="1">
      <alignment vertical="top"/>
      <protection locked="0"/>
    </xf>
    <xf numFmtId="0" fontId="0" fillId="10" borderId="30" xfId="0" applyFill="1" applyBorder="1" applyAlignment="1" applyProtection="1">
      <alignment vertical="top"/>
      <protection locked="0"/>
    </xf>
    <xf numFmtId="0" fontId="24" fillId="10" borderId="63" xfId="0" applyFont="1" applyFill="1" applyBorder="1" applyAlignment="1" applyProtection="1">
      <alignment horizontal="center" vertical="top"/>
      <protection locked="0"/>
    </xf>
    <xf numFmtId="0" fontId="24" fillId="10" borderId="27" xfId="0" applyFont="1" applyFill="1" applyBorder="1" applyAlignment="1" applyProtection="1">
      <alignment vertical="top"/>
      <protection locked="0"/>
    </xf>
    <xf numFmtId="0" fontId="0" fillId="10" borderId="17" xfId="0" applyFill="1" applyBorder="1" applyAlignment="1" applyProtection="1">
      <alignment vertical="top"/>
      <protection locked="0"/>
    </xf>
    <xf numFmtId="0" fontId="24" fillId="10" borderId="28" xfId="0" applyFont="1" applyFill="1" applyBorder="1" applyAlignment="1" applyProtection="1">
      <alignment horizontal="center" vertical="top"/>
      <protection locked="0"/>
    </xf>
    <xf numFmtId="0" fontId="24" fillId="10" borderId="29" xfId="0" applyFont="1" applyFill="1" applyBorder="1" applyAlignment="1" applyProtection="1">
      <alignment vertical="top"/>
      <protection locked="0"/>
    </xf>
    <xf numFmtId="0" fontId="24" fillId="10" borderId="12" xfId="0" applyFont="1" applyFill="1" applyBorder="1" applyAlignment="1" applyProtection="1">
      <alignment vertical="top"/>
      <protection locked="0"/>
    </xf>
    <xf numFmtId="0" fontId="24" fillId="10" borderId="13" xfId="0" applyFont="1" applyFill="1" applyBorder="1" applyAlignment="1" applyProtection="1">
      <alignment horizontal="center" vertical="top"/>
      <protection locked="0"/>
    </xf>
    <xf numFmtId="0" fontId="0" fillId="10" borderId="0" xfId="0" applyFill="1" applyAlignment="1">
      <alignment horizontal="center"/>
    </xf>
    <xf numFmtId="0" fontId="24" fillId="10" borderId="41" xfId="0" applyFont="1" applyFill="1" applyBorder="1" applyAlignment="1">
      <alignment vertical="top"/>
    </xf>
    <xf numFmtId="0" fontId="24" fillId="10" borderId="41" xfId="0" applyFont="1" applyFill="1" applyBorder="1" applyAlignment="1">
      <alignment horizontal="center" vertical="top"/>
    </xf>
    <xf numFmtId="0" fontId="24" fillId="10" borderId="80" xfId="0" applyFont="1" applyFill="1" applyBorder="1" applyAlignment="1">
      <alignment vertical="top" wrapText="1"/>
    </xf>
    <xf numFmtId="0" fontId="24" fillId="10" borderId="80" xfId="0" applyFont="1" applyFill="1" applyBorder="1" applyAlignment="1">
      <alignment horizontal="center" vertical="top"/>
    </xf>
    <xf numFmtId="0" fontId="24" fillId="10" borderId="80" xfId="0" applyFont="1" applyFill="1" applyBorder="1" applyAlignment="1">
      <alignment vertical="top"/>
    </xf>
    <xf numFmtId="0" fontId="22" fillId="0" borderId="0" xfId="0" applyFont="1" applyAlignment="1">
      <alignment wrapText="1"/>
    </xf>
    <xf numFmtId="0" fontId="24" fillId="10" borderId="44" xfId="0" applyFont="1" applyFill="1" applyBorder="1" applyAlignment="1">
      <alignment vertical="top"/>
    </xf>
    <xf numFmtId="0" fontId="24" fillId="10" borderId="44" xfId="0" applyFont="1" applyFill="1" applyBorder="1" applyAlignment="1">
      <alignment horizontal="center" vertical="top"/>
    </xf>
    <xf numFmtId="0" fontId="0" fillId="0" borderId="0" xfId="0" applyAlignment="1">
      <alignment horizontal="center"/>
    </xf>
    <xf numFmtId="0" fontId="0" fillId="0" borderId="0" xfId="0" applyAlignment="1">
      <alignment horizontal="center" vertical="top"/>
    </xf>
    <xf numFmtId="0" fontId="12" fillId="8" borderId="81" xfId="0" applyNumberFormat="1" applyFont="1" applyFill="1" applyBorder="1" applyAlignment="1" applyProtection="1">
      <alignment horizontal="center" vertical="center" wrapText="1"/>
      <protection hidden="1"/>
    </xf>
    <xf numFmtId="0" fontId="5" fillId="9" borderId="81" xfId="0" applyFont="1" applyFill="1" applyBorder="1" applyAlignment="1" applyProtection="1">
      <alignment vertical="top" wrapText="1"/>
      <protection hidden="1"/>
    </xf>
    <xf numFmtId="0" fontId="5" fillId="9" borderId="81" xfId="0" applyFont="1" applyFill="1" applyBorder="1" applyAlignment="1" applyProtection="1">
      <alignment horizontal="left" vertical="top" wrapText="1"/>
      <protection hidden="1"/>
    </xf>
    <xf numFmtId="0" fontId="5" fillId="12" borderId="82" xfId="0" applyNumberFormat="1" applyFont="1" applyFill="1" applyBorder="1" applyAlignment="1" applyProtection="1">
      <alignment horizontal="left" vertical="top" wrapText="1"/>
    </xf>
    <xf numFmtId="0" fontId="5" fillId="9" borderId="31" xfId="0" applyFont="1" applyFill="1" applyBorder="1" applyAlignment="1" applyProtection="1">
      <alignment horizontal="left" vertical="top"/>
      <protection hidden="1"/>
    </xf>
    <xf numFmtId="0" fontId="5" fillId="9" borderId="26" xfId="0" applyFont="1" applyFill="1" applyBorder="1" applyAlignment="1" applyProtection="1">
      <alignment horizontal="left" vertical="top"/>
      <protection hidden="1"/>
    </xf>
    <xf numFmtId="0" fontId="5" fillId="9" borderId="9" xfId="0" applyFont="1" applyFill="1" applyBorder="1" applyAlignment="1" applyProtection="1">
      <alignment vertical="top"/>
      <protection hidden="1"/>
    </xf>
    <xf numFmtId="0" fontId="5" fillId="2" borderId="0" xfId="1" applyFont="1" applyFill="1" applyAlignment="1" applyProtection="1">
      <protection hidden="1"/>
    </xf>
    <xf numFmtId="0" fontId="5" fillId="0" borderId="31" xfId="0" applyFont="1" applyFill="1" applyBorder="1" applyAlignment="1" applyProtection="1">
      <alignment horizontal="left" vertical="top"/>
      <protection hidden="1"/>
    </xf>
    <xf numFmtId="0" fontId="5" fillId="10" borderId="31" xfId="0" applyFont="1" applyFill="1" applyBorder="1" applyAlignment="1" applyProtection="1">
      <alignment horizontal="left" vertical="top"/>
      <protection hidden="1"/>
    </xf>
    <xf numFmtId="0" fontId="5" fillId="10" borderId="26" xfId="0" applyFont="1" applyFill="1" applyBorder="1" applyAlignment="1" applyProtection="1">
      <alignment horizontal="left" vertical="top"/>
      <protection hidden="1"/>
    </xf>
    <xf numFmtId="0" fontId="5" fillId="10" borderId="54" xfId="0" applyFont="1" applyFill="1" applyBorder="1" applyAlignment="1" applyProtection="1">
      <alignment horizontal="left" vertical="top"/>
      <protection hidden="1"/>
    </xf>
    <xf numFmtId="0" fontId="5" fillId="0" borderId="0" xfId="0" applyFont="1" applyAlignment="1" applyProtection="1">
      <alignment vertical="top"/>
    </xf>
    <xf numFmtId="0" fontId="5" fillId="9" borderId="58" xfId="0" applyFont="1" applyFill="1" applyBorder="1" applyAlignment="1" applyProtection="1">
      <alignment horizontal="left" vertical="top"/>
      <protection hidden="1"/>
    </xf>
    <xf numFmtId="0" fontId="5" fillId="9" borderId="27" xfId="0" applyFont="1" applyFill="1" applyBorder="1" applyAlignment="1" applyProtection="1">
      <alignment horizontal="left" vertical="top"/>
      <protection hidden="1"/>
    </xf>
    <xf numFmtId="0" fontId="5" fillId="9" borderId="17" xfId="0" applyFont="1" applyFill="1" applyBorder="1" applyAlignment="1" applyProtection="1">
      <alignment vertical="top"/>
      <protection hidden="1"/>
    </xf>
    <xf numFmtId="0" fontId="5" fillId="0" borderId="58" xfId="0" applyFont="1" applyFill="1" applyBorder="1" applyAlignment="1" applyProtection="1">
      <alignment horizontal="left" vertical="top"/>
      <protection hidden="1"/>
    </xf>
    <xf numFmtId="0" fontId="5" fillId="10" borderId="58" xfId="0" applyFont="1" applyFill="1" applyBorder="1" applyAlignment="1" applyProtection="1">
      <alignment horizontal="left" vertical="top"/>
      <protection hidden="1"/>
    </xf>
    <xf numFmtId="0" fontId="5" fillId="10" borderId="27" xfId="0" applyFont="1" applyFill="1" applyBorder="1" applyAlignment="1" applyProtection="1">
      <alignment horizontal="left" vertical="top"/>
      <protection hidden="1"/>
    </xf>
    <xf numFmtId="0" fontId="5" fillId="10" borderId="60" xfId="0" applyFont="1" applyFill="1" applyBorder="1" applyAlignment="1" applyProtection="1">
      <alignment horizontal="left" vertical="top"/>
      <protection hidden="1"/>
    </xf>
    <xf numFmtId="0" fontId="5" fillId="10" borderId="8" xfId="0" applyFont="1" applyFill="1" applyBorder="1" applyAlignment="1" applyProtection="1">
      <alignment horizontal="left" vertical="top"/>
      <protection hidden="1"/>
    </xf>
    <xf numFmtId="0" fontId="5" fillId="9" borderId="16" xfId="0" applyFont="1" applyFill="1" applyBorder="1" applyAlignment="1" applyProtection="1">
      <alignment horizontal="left" vertical="top"/>
      <protection hidden="1"/>
    </xf>
    <xf numFmtId="0" fontId="5" fillId="0" borderId="40" xfId="0" applyFont="1" applyFill="1" applyBorder="1" applyAlignment="1" applyProtection="1">
      <alignment horizontal="left" vertical="top"/>
      <protection hidden="1"/>
    </xf>
    <xf numFmtId="0" fontId="5" fillId="10" borderId="16" xfId="0" applyFont="1" applyFill="1" applyBorder="1" applyAlignment="1" applyProtection="1">
      <alignment horizontal="left" vertical="top"/>
      <protection hidden="1"/>
    </xf>
    <xf numFmtId="0" fontId="24" fillId="9" borderId="17" xfId="0" applyFont="1" applyFill="1" applyBorder="1" applyAlignment="1" applyProtection="1">
      <alignment vertical="top"/>
      <protection hidden="1"/>
    </xf>
    <xf numFmtId="0" fontId="5" fillId="9" borderId="17" xfId="0" applyFont="1" applyFill="1" applyBorder="1" applyAlignment="1" applyProtection="1">
      <alignment horizontal="left" vertical="top"/>
      <protection hidden="1"/>
    </xf>
    <xf numFmtId="0" fontId="5" fillId="0" borderId="0" xfId="0" applyFont="1" applyFill="1" applyAlignment="1" applyProtection="1">
      <alignment vertical="top"/>
    </xf>
    <xf numFmtId="0" fontId="5" fillId="10" borderId="64" xfId="0" applyFont="1" applyFill="1" applyBorder="1" applyAlignment="1" applyProtection="1">
      <alignment horizontal="left" vertical="top"/>
      <protection hidden="1"/>
    </xf>
    <xf numFmtId="0" fontId="5" fillId="9" borderId="65" xfId="0" applyFont="1" applyFill="1" applyBorder="1" applyAlignment="1" applyProtection="1">
      <alignment horizontal="left" vertical="top"/>
      <protection hidden="1"/>
    </xf>
    <xf numFmtId="0" fontId="5" fillId="0" borderId="38" xfId="0" applyFont="1" applyFill="1" applyBorder="1" applyAlignment="1" applyProtection="1">
      <alignment horizontal="left" vertical="top"/>
      <protection hidden="1"/>
    </xf>
    <xf numFmtId="0" fontId="5" fillId="9" borderId="69" xfId="0" applyFont="1" applyFill="1" applyBorder="1" applyAlignment="1" applyProtection="1">
      <alignment horizontal="left" vertical="top"/>
      <protection hidden="1"/>
    </xf>
    <xf numFmtId="0" fontId="5" fillId="9" borderId="20" xfId="0" applyFont="1" applyFill="1" applyBorder="1" applyAlignment="1" applyProtection="1">
      <alignment horizontal="left" vertical="top"/>
      <protection hidden="1"/>
    </xf>
    <xf numFmtId="0" fontId="5" fillId="9" borderId="11" xfId="0" applyFont="1" applyFill="1" applyBorder="1" applyAlignment="1" applyProtection="1">
      <alignment horizontal="left" vertical="top"/>
      <protection hidden="1"/>
    </xf>
    <xf numFmtId="0" fontId="5" fillId="9" borderId="20" xfId="0" applyFont="1" applyFill="1" applyBorder="1" applyAlignment="1" applyProtection="1">
      <alignment vertical="top"/>
      <protection hidden="1"/>
    </xf>
    <xf numFmtId="0" fontId="5" fillId="0" borderId="39" xfId="0" applyFont="1" applyFill="1" applyBorder="1" applyAlignment="1" applyProtection="1">
      <alignment vertical="top"/>
      <protection hidden="1"/>
    </xf>
    <xf numFmtId="0" fontId="5" fillId="10" borderId="5" xfId="0" applyFont="1" applyFill="1" applyBorder="1" applyAlignment="1" applyProtection="1">
      <alignment horizontal="left" vertical="top"/>
      <protection hidden="1"/>
    </xf>
    <xf numFmtId="0" fontId="24" fillId="9" borderId="48" xfId="0" applyFont="1" applyFill="1" applyBorder="1" applyAlignment="1" applyProtection="1">
      <alignment horizontal="left" vertical="top"/>
      <protection hidden="1"/>
    </xf>
    <xf numFmtId="0" fontId="5" fillId="10" borderId="11" xfId="0" applyFont="1" applyFill="1" applyBorder="1" applyAlignment="1" applyProtection="1">
      <alignment horizontal="left" vertical="top"/>
      <protection hidden="1"/>
    </xf>
    <xf numFmtId="0" fontId="24" fillId="9" borderId="20" xfId="0" applyFont="1" applyFill="1" applyBorder="1" applyAlignment="1" applyProtection="1">
      <alignment vertical="top"/>
      <protection hidden="1"/>
    </xf>
    <xf numFmtId="0" fontId="5" fillId="10" borderId="22" xfId="0" applyFont="1" applyFill="1" applyBorder="1" applyAlignment="1" applyProtection="1">
      <alignment horizontal="left" vertical="top"/>
      <protection hidden="1"/>
    </xf>
    <xf numFmtId="0" fontId="5" fillId="9" borderId="1" xfId="0" applyFont="1" applyFill="1" applyBorder="1" applyAlignment="1" applyProtection="1">
      <alignment horizontal="left" vertical="top"/>
      <protection hidden="1"/>
    </xf>
    <xf numFmtId="0" fontId="5" fillId="9" borderId="6" xfId="0" applyFont="1" applyFill="1" applyBorder="1" applyAlignment="1" applyProtection="1">
      <alignment horizontal="left" vertical="top"/>
      <protection hidden="1"/>
    </xf>
    <xf numFmtId="0" fontId="5" fillId="9" borderId="5" xfId="0" applyFont="1" applyFill="1" applyBorder="1" applyAlignment="1" applyProtection="1">
      <alignment horizontal="left" vertical="top"/>
      <protection hidden="1"/>
    </xf>
    <xf numFmtId="0" fontId="5" fillId="0" borderId="39" xfId="0" applyFont="1" applyFill="1" applyBorder="1" applyAlignment="1" applyProtection="1">
      <alignment horizontal="center" vertical="top"/>
      <protection hidden="1"/>
    </xf>
    <xf numFmtId="0" fontId="24" fillId="9" borderId="6" xfId="0" applyFont="1" applyFill="1" applyBorder="1" applyAlignment="1" applyProtection="1">
      <alignment horizontal="left" vertical="top"/>
      <protection hidden="1"/>
    </xf>
    <xf numFmtId="0" fontId="5" fillId="0" borderId="39" xfId="0" applyFont="1" applyFill="1" applyBorder="1" applyAlignment="1" applyProtection="1">
      <alignment horizontal="left" vertical="top"/>
      <protection hidden="1"/>
    </xf>
    <xf numFmtId="0" fontId="5" fillId="10" borderId="1" xfId="0" applyFont="1" applyFill="1" applyBorder="1" applyAlignment="1" applyProtection="1">
      <alignment horizontal="left" vertical="top"/>
      <protection hidden="1"/>
    </xf>
    <xf numFmtId="0" fontId="5" fillId="10" borderId="49" xfId="0" applyFont="1" applyFill="1" applyBorder="1" applyAlignment="1" applyProtection="1">
      <alignment horizontal="left" vertical="top"/>
      <protection hidden="1"/>
    </xf>
    <xf numFmtId="0" fontId="5" fillId="9" borderId="9" xfId="0" applyFont="1" applyFill="1" applyBorder="1" applyAlignment="1" applyProtection="1">
      <alignment horizontal="left" vertical="top"/>
      <protection hidden="1"/>
    </xf>
    <xf numFmtId="0" fontId="24" fillId="9" borderId="9" xfId="0" applyFont="1" applyFill="1" applyBorder="1" applyAlignment="1" applyProtection="1">
      <alignment horizontal="left" vertical="top"/>
      <protection hidden="1"/>
    </xf>
    <xf numFmtId="0" fontId="5" fillId="9" borderId="64" xfId="0" applyFont="1" applyFill="1" applyBorder="1" applyAlignment="1" applyProtection="1">
      <alignment vertical="top"/>
      <protection hidden="1"/>
    </xf>
    <xf numFmtId="0" fontId="5" fillId="10" borderId="64" xfId="0" applyFont="1" applyFill="1" applyBorder="1" applyAlignment="1" applyProtection="1">
      <alignment vertical="top"/>
      <protection hidden="1"/>
    </xf>
    <xf numFmtId="0" fontId="24" fillId="9" borderId="65" xfId="0" applyFont="1" applyFill="1" applyBorder="1" applyAlignment="1" applyProtection="1">
      <alignment horizontal="left" vertical="top"/>
      <protection hidden="1"/>
    </xf>
    <xf numFmtId="0" fontId="5" fillId="9" borderId="8" xfId="0" applyFont="1" applyFill="1" applyBorder="1" applyAlignment="1" applyProtection="1">
      <alignment horizontal="left" vertical="top"/>
      <protection hidden="1"/>
    </xf>
    <xf numFmtId="0" fontId="5" fillId="11" borderId="58" xfId="0" applyFont="1" applyFill="1" applyBorder="1" applyAlignment="1" applyProtection="1">
      <alignment horizontal="left" vertical="top"/>
      <protection hidden="1"/>
    </xf>
    <xf numFmtId="0" fontId="5" fillId="9" borderId="29" xfId="0" applyFont="1" applyFill="1" applyBorder="1" applyAlignment="1" applyProtection="1">
      <alignment horizontal="left" vertical="top"/>
      <protection hidden="1"/>
    </xf>
    <xf numFmtId="0" fontId="5" fillId="9" borderId="12" xfId="0" applyFont="1" applyFill="1" applyBorder="1" applyAlignment="1" applyProtection="1">
      <alignment horizontal="left" vertical="top"/>
      <protection hidden="1"/>
    </xf>
    <xf numFmtId="0" fontId="5" fillId="10" borderId="69" xfId="0" applyFont="1" applyFill="1" applyBorder="1" applyAlignment="1" applyProtection="1">
      <alignment horizontal="left" vertical="top"/>
      <protection hidden="1"/>
    </xf>
    <xf numFmtId="0" fontId="5" fillId="10" borderId="29" xfId="0" applyFont="1" applyFill="1" applyBorder="1" applyAlignment="1" applyProtection="1">
      <alignment horizontal="left" vertical="top"/>
      <protection hidden="1"/>
    </xf>
    <xf numFmtId="0" fontId="24" fillId="9" borderId="12" xfId="0" applyFont="1" applyFill="1" applyBorder="1" applyAlignment="1" applyProtection="1">
      <alignment horizontal="left" vertical="top"/>
      <protection hidden="1"/>
    </xf>
    <xf numFmtId="0" fontId="5" fillId="9" borderId="52" xfId="0" applyFont="1" applyFill="1" applyBorder="1" applyAlignment="1" applyProtection="1">
      <alignment horizontal="left" vertical="top"/>
      <protection hidden="1"/>
    </xf>
    <xf numFmtId="0" fontId="5" fillId="9" borderId="30" xfId="0" applyFont="1" applyFill="1" applyBorder="1" applyAlignment="1" applyProtection="1">
      <alignment horizontal="left" vertical="top"/>
      <protection hidden="1"/>
    </xf>
    <xf numFmtId="0" fontId="5" fillId="9" borderId="70" xfId="0" applyFont="1" applyFill="1" applyBorder="1" applyAlignment="1" applyProtection="1">
      <alignment horizontal="left" vertical="top"/>
      <protection hidden="1"/>
    </xf>
    <xf numFmtId="0" fontId="5" fillId="9" borderId="23" xfId="0" applyFont="1" applyFill="1" applyBorder="1" applyAlignment="1" applyProtection="1">
      <alignment horizontal="left" vertical="top"/>
      <protection hidden="1"/>
    </xf>
    <xf numFmtId="0" fontId="5" fillId="11" borderId="52" xfId="0" applyFont="1" applyFill="1" applyBorder="1" applyAlignment="1" applyProtection="1">
      <alignment horizontal="left" vertical="top"/>
      <protection hidden="1"/>
    </xf>
    <xf numFmtId="0" fontId="5" fillId="10" borderId="52" xfId="0" applyFont="1" applyFill="1" applyBorder="1" applyAlignment="1" applyProtection="1">
      <alignment horizontal="left" vertical="top"/>
      <protection hidden="1"/>
    </xf>
    <xf numFmtId="0" fontId="5" fillId="9" borderId="53" xfId="0" applyFont="1" applyFill="1" applyBorder="1" applyAlignment="1" applyProtection="1">
      <alignment horizontal="left" vertical="top"/>
      <protection hidden="1"/>
    </xf>
    <xf numFmtId="0" fontId="5" fillId="10" borderId="70" xfId="0" applyFont="1" applyFill="1" applyBorder="1" applyAlignment="1" applyProtection="1">
      <alignment horizontal="left" vertical="top"/>
      <protection hidden="1"/>
    </xf>
    <xf numFmtId="0" fontId="24" fillId="9" borderId="30" xfId="0" applyFont="1" applyFill="1" applyBorder="1" applyAlignment="1" applyProtection="1">
      <alignment horizontal="left" vertical="top"/>
      <protection hidden="1"/>
    </xf>
    <xf numFmtId="0" fontId="5" fillId="10" borderId="71" xfId="0" applyFont="1" applyFill="1" applyBorder="1" applyAlignment="1" applyProtection="1">
      <alignment horizontal="left" vertical="top"/>
      <protection hidden="1"/>
    </xf>
    <xf numFmtId="0" fontId="5" fillId="12" borderId="36" xfId="0" applyNumberFormat="1" applyFont="1" applyFill="1" applyBorder="1" applyAlignment="1" applyProtection="1">
      <alignment horizontal="left" vertical="top"/>
      <protection hidden="1"/>
    </xf>
    <xf numFmtId="0" fontId="5" fillId="12" borderId="12" xfId="0" applyNumberFormat="1" applyFont="1" applyFill="1" applyBorder="1" applyAlignment="1" applyProtection="1">
      <alignment horizontal="left" vertical="top"/>
      <protection hidden="1"/>
    </xf>
    <xf numFmtId="0" fontId="5" fillId="12" borderId="29" xfId="0" applyNumberFormat="1" applyFont="1" applyFill="1" applyBorder="1" applyAlignment="1" applyProtection="1">
      <alignment horizontal="left" vertical="top"/>
      <protection hidden="1"/>
    </xf>
    <xf numFmtId="0" fontId="5" fillId="12" borderId="72" xfId="0" applyNumberFormat="1" applyFont="1" applyFill="1" applyBorder="1" applyAlignment="1" applyProtection="1">
      <alignment horizontal="left" vertical="top"/>
      <protection hidden="1"/>
    </xf>
    <xf numFmtId="0" fontId="5" fillId="12" borderId="73" xfId="0" applyNumberFormat="1" applyFont="1" applyFill="1" applyBorder="1" applyAlignment="1" applyProtection="1">
      <alignment horizontal="left" vertical="top"/>
      <protection hidden="1"/>
    </xf>
    <xf numFmtId="0" fontId="5" fillId="0" borderId="0" xfId="0" applyNumberFormat="1" applyFont="1" applyFill="1" applyAlignment="1" applyProtection="1">
      <alignment vertical="top"/>
    </xf>
    <xf numFmtId="0" fontId="16" fillId="7" borderId="38" xfId="0" applyNumberFormat="1" applyFont="1" applyFill="1" applyBorder="1" applyAlignment="1" applyProtection="1">
      <alignment horizontal="centerContinuous" vertical="center" wrapText="1"/>
      <protection hidden="1"/>
    </xf>
    <xf numFmtId="0" fontId="12" fillId="8" borderId="81" xfId="0" applyNumberFormat="1" applyFont="1" applyFill="1" applyBorder="1" applyAlignment="1" applyProtection="1">
      <alignment horizontal="centerContinuous" vertical="center" wrapText="1"/>
      <protection hidden="1"/>
    </xf>
    <xf numFmtId="0" fontId="24" fillId="9" borderId="81" xfId="0" applyFont="1" applyFill="1" applyBorder="1" applyAlignment="1" applyProtection="1">
      <alignment horizontal="left" vertical="top" wrapText="1"/>
      <protection hidden="1"/>
    </xf>
    <xf numFmtId="0" fontId="5" fillId="9" borderId="54" xfId="0" applyFont="1" applyFill="1" applyBorder="1" applyAlignment="1" applyProtection="1">
      <alignment horizontal="left" vertical="top"/>
      <protection hidden="1"/>
    </xf>
    <xf numFmtId="0" fontId="16" fillId="2" borderId="0" xfId="1" applyFont="1" applyFill="1" applyBorder="1" applyAlignment="1" applyProtection="1">
      <alignment horizontal="left" vertical="top"/>
      <protection hidden="1"/>
    </xf>
    <xf numFmtId="0" fontId="5" fillId="0" borderId="9" xfId="0" applyFont="1" applyFill="1" applyBorder="1" applyAlignment="1" applyProtection="1">
      <alignment horizontal="left" vertical="top"/>
      <protection hidden="1"/>
    </xf>
    <xf numFmtId="0" fontId="5" fillId="9" borderId="73" xfId="0" applyFont="1" applyFill="1" applyBorder="1" applyAlignment="1" applyProtection="1">
      <alignment horizontal="left" vertical="top"/>
      <protection hidden="1"/>
    </xf>
    <xf numFmtId="0" fontId="5" fillId="10" borderId="73" xfId="0" applyFont="1" applyFill="1" applyBorder="1" applyAlignment="1" applyProtection="1">
      <alignment horizontal="left" vertical="top"/>
      <protection hidden="1"/>
    </xf>
    <xf numFmtId="0" fontId="5" fillId="0" borderId="12" xfId="0" applyFont="1" applyFill="1" applyBorder="1" applyAlignment="1" applyProtection="1">
      <alignment horizontal="left" vertical="top"/>
      <protection hidden="1"/>
    </xf>
    <xf numFmtId="0" fontId="5" fillId="9" borderId="71" xfId="0" applyFont="1" applyFill="1" applyBorder="1" applyAlignment="1" applyProtection="1">
      <alignment horizontal="left" vertical="top"/>
      <protection hidden="1"/>
    </xf>
    <xf numFmtId="0" fontId="5" fillId="0" borderId="30" xfId="0" applyFont="1" applyFill="1" applyBorder="1" applyAlignment="1" applyProtection="1">
      <alignment horizontal="left" vertical="top"/>
      <protection hidden="1"/>
    </xf>
    <xf numFmtId="0" fontId="5" fillId="9" borderId="40" xfId="0" applyFont="1" applyFill="1" applyBorder="1" applyAlignment="1" applyProtection="1">
      <alignment horizontal="left" vertical="top"/>
      <protection hidden="1"/>
    </xf>
    <xf numFmtId="0" fontId="5" fillId="9" borderId="60" xfId="0" applyFont="1" applyFill="1" applyBorder="1" applyAlignment="1" applyProtection="1">
      <alignment horizontal="left" vertical="top"/>
      <protection hidden="1"/>
    </xf>
    <xf numFmtId="0" fontId="24" fillId="9" borderId="17" xfId="0" applyFont="1" applyFill="1" applyBorder="1" applyAlignment="1" applyProtection="1">
      <alignment horizontal="left" vertical="top"/>
      <protection hidden="1"/>
    </xf>
    <xf numFmtId="0" fontId="16" fillId="2" borderId="0" xfId="0" applyFont="1" applyFill="1" applyBorder="1" applyAlignment="1" applyProtection="1">
      <alignment horizontal="left" vertical="top"/>
      <protection hidden="1"/>
    </xf>
    <xf numFmtId="0" fontId="5" fillId="0" borderId="17" xfId="0" applyFont="1" applyFill="1" applyBorder="1" applyAlignment="1" applyProtection="1">
      <alignment horizontal="left" vertical="top"/>
      <protection hidden="1"/>
    </xf>
    <xf numFmtId="0" fontId="5" fillId="10" borderId="75" xfId="0" applyFont="1" applyFill="1" applyBorder="1" applyAlignment="1" applyProtection="1">
      <alignment horizontal="left" vertical="top"/>
      <protection hidden="1"/>
    </xf>
    <xf numFmtId="0" fontId="5" fillId="9" borderId="8" xfId="0" applyFont="1" applyFill="1" applyBorder="1" applyAlignment="1" applyProtection="1">
      <alignment vertical="top"/>
      <protection hidden="1"/>
    </xf>
    <xf numFmtId="0" fontId="5" fillId="9" borderId="54" xfId="0" applyFont="1" applyFill="1" applyBorder="1" applyAlignment="1" applyProtection="1">
      <alignment vertical="top"/>
      <protection hidden="1"/>
    </xf>
    <xf numFmtId="0" fontId="5" fillId="10" borderId="31" xfId="0" applyFont="1" applyFill="1" applyBorder="1" applyAlignment="1" applyProtection="1">
      <alignment vertical="top"/>
      <protection hidden="1"/>
    </xf>
    <xf numFmtId="0" fontId="5" fillId="10" borderId="54" xfId="0" applyFont="1" applyFill="1" applyBorder="1" applyAlignment="1" applyProtection="1">
      <alignment vertical="top"/>
      <protection hidden="1"/>
    </xf>
    <xf numFmtId="0" fontId="5" fillId="0" borderId="9" xfId="0" applyFont="1" applyBorder="1" applyAlignment="1" applyProtection="1">
      <alignment vertical="top"/>
      <protection hidden="1"/>
    </xf>
    <xf numFmtId="0" fontId="5" fillId="9" borderId="16" xfId="0" applyFont="1" applyFill="1" applyBorder="1" applyAlignment="1" applyProtection="1">
      <alignment vertical="top"/>
      <protection hidden="1"/>
    </xf>
    <xf numFmtId="0" fontId="5" fillId="9" borderId="60" xfId="0" applyFont="1" applyFill="1" applyBorder="1" applyAlignment="1" applyProtection="1">
      <alignment vertical="top"/>
      <protection hidden="1"/>
    </xf>
    <xf numFmtId="0" fontId="5" fillId="10" borderId="58" xfId="0" applyFont="1" applyFill="1" applyBorder="1" applyAlignment="1" applyProtection="1">
      <alignment vertical="top"/>
      <protection hidden="1"/>
    </xf>
    <xf numFmtId="0" fontId="5" fillId="10" borderId="60" xfId="0" applyFont="1" applyFill="1" applyBorder="1" applyAlignment="1" applyProtection="1">
      <alignment vertical="top"/>
      <protection hidden="1"/>
    </xf>
    <xf numFmtId="0" fontId="5" fillId="0" borderId="17" xfId="0" applyFont="1" applyBorder="1" applyAlignment="1" applyProtection="1">
      <alignment vertical="top"/>
      <protection hidden="1"/>
    </xf>
    <xf numFmtId="0" fontId="5" fillId="9" borderId="11" xfId="0" applyFont="1" applyFill="1" applyBorder="1" applyAlignment="1" applyProtection="1">
      <alignment vertical="top"/>
      <protection hidden="1"/>
    </xf>
    <xf numFmtId="0" fontId="5" fillId="9" borderId="73" xfId="0" applyFont="1" applyFill="1" applyBorder="1" applyAlignment="1" applyProtection="1">
      <alignment vertical="top"/>
      <protection hidden="1"/>
    </xf>
    <xf numFmtId="0" fontId="5" fillId="10" borderId="69" xfId="0" applyFont="1" applyFill="1" applyBorder="1" applyAlignment="1" applyProtection="1">
      <alignment vertical="top"/>
      <protection hidden="1"/>
    </xf>
    <xf numFmtId="0" fontId="5" fillId="10" borderId="73" xfId="0" applyFont="1" applyFill="1" applyBorder="1" applyAlignment="1" applyProtection="1">
      <alignment vertical="top"/>
      <protection hidden="1"/>
    </xf>
    <xf numFmtId="0" fontId="5" fillId="0" borderId="12" xfId="0" applyFont="1" applyBorder="1" applyAlignment="1" applyProtection="1">
      <alignment vertical="top"/>
      <protection hidden="1"/>
    </xf>
    <xf numFmtId="0" fontId="5" fillId="9" borderId="12" xfId="0" applyFont="1" applyFill="1" applyBorder="1" applyAlignment="1" applyProtection="1">
      <alignment vertical="top"/>
      <protection hidden="1"/>
    </xf>
    <xf numFmtId="0" fontId="5" fillId="9" borderId="71" xfId="0" applyFont="1" applyFill="1" applyBorder="1" applyAlignment="1" applyProtection="1">
      <alignment vertical="top"/>
      <protection hidden="1"/>
    </xf>
    <xf numFmtId="0" fontId="5" fillId="10" borderId="71" xfId="0" applyFont="1" applyFill="1" applyBorder="1" applyAlignment="1" applyProtection="1">
      <alignment vertical="top"/>
      <protection hidden="1"/>
    </xf>
    <xf numFmtId="0" fontId="5" fillId="9" borderId="30" xfId="0" applyFont="1" applyFill="1" applyBorder="1" applyAlignment="1" applyProtection="1">
      <alignment vertical="top"/>
      <protection hidden="1"/>
    </xf>
    <xf numFmtId="0" fontId="5" fillId="9" borderId="44" xfId="0" applyFont="1" applyFill="1" applyBorder="1" applyAlignment="1" applyProtection="1">
      <alignment horizontal="left" vertical="top"/>
      <protection hidden="1"/>
    </xf>
    <xf numFmtId="0" fontId="5" fillId="9" borderId="0" xfId="0" applyFont="1" applyFill="1" applyAlignment="1" applyProtection="1">
      <alignment vertical="top"/>
    </xf>
    <xf numFmtId="0" fontId="24" fillId="9" borderId="26" xfId="0" applyFont="1" applyFill="1" applyBorder="1" applyAlignment="1" applyProtection="1">
      <alignment horizontal="left" vertical="top"/>
      <protection hidden="1"/>
    </xf>
    <xf numFmtId="0" fontId="24" fillId="10" borderId="26" xfId="0" applyFont="1" applyFill="1" applyBorder="1" applyAlignment="1" applyProtection="1">
      <alignment horizontal="left" vertical="top"/>
      <protection hidden="1"/>
    </xf>
    <xf numFmtId="0" fontId="24" fillId="9" borderId="27" xfId="0" applyFont="1" applyFill="1" applyBorder="1" applyAlignment="1" applyProtection="1">
      <alignment horizontal="left" vertical="top"/>
      <protection hidden="1"/>
    </xf>
    <xf numFmtId="0" fontId="24" fillId="10" borderId="27" xfId="0" applyFont="1" applyFill="1" applyBorder="1" applyAlignment="1" applyProtection="1">
      <alignment horizontal="left" vertical="top"/>
      <protection hidden="1"/>
    </xf>
    <xf numFmtId="0" fontId="24" fillId="9" borderId="23" xfId="0" applyFont="1" applyFill="1" applyBorder="1" applyAlignment="1" applyProtection="1">
      <alignment horizontal="left" vertical="top"/>
      <protection hidden="1"/>
    </xf>
    <xf numFmtId="0" fontId="24" fillId="9" borderId="70" xfId="0" applyFont="1" applyFill="1" applyBorder="1" applyAlignment="1" applyProtection="1">
      <alignment horizontal="left" vertical="top"/>
      <protection hidden="1"/>
    </xf>
    <xf numFmtId="0" fontId="24" fillId="10" borderId="70" xfId="0" applyFont="1" applyFill="1" applyBorder="1" applyAlignment="1" applyProtection="1">
      <alignment horizontal="left" vertical="top"/>
      <protection hidden="1"/>
    </xf>
    <xf numFmtId="0" fontId="5" fillId="9" borderId="47" xfId="0" applyFont="1" applyFill="1" applyBorder="1" applyAlignment="1" applyProtection="1">
      <alignment horizontal="left" vertical="top"/>
      <protection hidden="1"/>
    </xf>
    <xf numFmtId="0" fontId="12" fillId="0" borderId="0" xfId="0" applyFont="1" applyFill="1" applyAlignment="1" applyProtection="1">
      <alignment horizontal="center" vertical="center"/>
    </xf>
    <xf numFmtId="0" fontId="24" fillId="9" borderId="20" xfId="0" applyFont="1" applyFill="1" applyBorder="1" applyAlignment="1" applyProtection="1">
      <alignment horizontal="left" vertical="top"/>
      <protection hidden="1"/>
    </xf>
    <xf numFmtId="0" fontId="24" fillId="9" borderId="11" xfId="0" applyFont="1" applyFill="1" applyBorder="1" applyAlignment="1" applyProtection="1">
      <alignment horizontal="left" vertical="top"/>
      <protection hidden="1"/>
    </xf>
    <xf numFmtId="0" fontId="24" fillId="10" borderId="5" xfId="0" applyFont="1" applyFill="1" applyBorder="1" applyAlignment="1" applyProtection="1">
      <alignment horizontal="left" vertical="top"/>
      <protection hidden="1"/>
    </xf>
    <xf numFmtId="0" fontId="24" fillId="9" borderId="47" xfId="0" applyFont="1" applyFill="1" applyBorder="1" applyAlignment="1" applyProtection="1">
      <alignment horizontal="left" vertical="top"/>
      <protection hidden="1"/>
    </xf>
    <xf numFmtId="0" fontId="24" fillId="0" borderId="47" xfId="0" applyFont="1" applyFill="1" applyBorder="1" applyAlignment="1" applyProtection="1">
      <alignment horizontal="left" vertical="top"/>
      <protection hidden="1"/>
    </xf>
    <xf numFmtId="0" fontId="5" fillId="9" borderId="33" xfId="0" applyFont="1" applyFill="1" applyBorder="1" applyAlignment="1" applyProtection="1">
      <alignment horizontal="left" vertical="top"/>
      <protection hidden="1"/>
    </xf>
    <xf numFmtId="0" fontId="5" fillId="9" borderId="24" xfId="0" applyFont="1" applyFill="1" applyBorder="1" applyAlignment="1" applyProtection="1">
      <alignment horizontal="left" vertical="top"/>
      <protection hidden="1"/>
    </xf>
    <xf numFmtId="0" fontId="5" fillId="9" borderId="64" xfId="0" applyFont="1" applyFill="1" applyBorder="1" applyAlignment="1" applyProtection="1">
      <alignment horizontal="left" vertical="top"/>
      <protection hidden="1"/>
    </xf>
    <xf numFmtId="0" fontId="5" fillId="9" borderId="78" xfId="0" applyFont="1" applyFill="1" applyBorder="1" applyAlignment="1" applyProtection="1">
      <alignment horizontal="left" vertical="top"/>
      <protection hidden="1"/>
    </xf>
    <xf numFmtId="0" fontId="5" fillId="9" borderId="0" xfId="0" applyFont="1" applyFill="1" applyBorder="1" applyAlignment="1" applyProtection="1">
      <alignment horizontal="left" vertical="top"/>
      <protection hidden="1"/>
    </xf>
    <xf numFmtId="0" fontId="5" fillId="9" borderId="43" xfId="0" applyFont="1" applyFill="1" applyBorder="1" applyAlignment="1" applyProtection="1">
      <alignment horizontal="left" vertical="top"/>
      <protection hidden="1"/>
    </xf>
    <xf numFmtId="0" fontId="5" fillId="9" borderId="22" xfId="0" applyFont="1" applyFill="1" applyBorder="1" applyAlignment="1" applyProtection="1">
      <alignment horizontal="left" vertical="top"/>
      <protection hidden="1"/>
    </xf>
    <xf numFmtId="0" fontId="22" fillId="10" borderId="45" xfId="0" applyFont="1" applyFill="1" applyBorder="1" applyAlignment="1" applyProtection="1">
      <alignment horizontal="left" vertical="top"/>
      <protection hidden="1"/>
    </xf>
    <xf numFmtId="0" fontId="5" fillId="10" borderId="45" xfId="0" applyFont="1" applyFill="1" applyBorder="1" applyAlignment="1" applyProtection="1">
      <alignment horizontal="left" vertical="top"/>
      <protection hidden="1"/>
    </xf>
    <xf numFmtId="0" fontId="5" fillId="10" borderId="68" xfId="0" applyFont="1" applyFill="1" applyBorder="1" applyAlignment="1" applyProtection="1">
      <alignment horizontal="left" vertical="top"/>
      <protection hidden="1"/>
    </xf>
    <xf numFmtId="0" fontId="5" fillId="0" borderId="68" xfId="0" applyFont="1" applyFill="1" applyBorder="1" applyAlignment="1" applyProtection="1">
      <alignment horizontal="left" vertical="top"/>
      <protection hidden="1"/>
    </xf>
    <xf numFmtId="0" fontId="5" fillId="9" borderId="68" xfId="0" applyFont="1" applyFill="1" applyBorder="1" applyAlignment="1" applyProtection="1">
      <alignment horizontal="left" vertical="top"/>
      <protection hidden="1"/>
    </xf>
    <xf numFmtId="0" fontId="22" fillId="10" borderId="42" xfId="0" applyFont="1" applyFill="1" applyBorder="1" applyAlignment="1" applyProtection="1">
      <alignment horizontal="left" vertical="top"/>
      <protection hidden="1"/>
    </xf>
    <xf numFmtId="0" fontId="5" fillId="10" borderId="42" xfId="0" applyFont="1" applyFill="1" applyBorder="1" applyAlignment="1" applyProtection="1">
      <alignment horizontal="left" vertical="top"/>
      <protection hidden="1"/>
    </xf>
    <xf numFmtId="0" fontId="5" fillId="10" borderId="48" xfId="0" applyFont="1" applyFill="1" applyBorder="1" applyAlignment="1" applyProtection="1">
      <alignment horizontal="left" vertical="top"/>
      <protection hidden="1"/>
    </xf>
    <xf numFmtId="0" fontId="5" fillId="9" borderId="19" xfId="0" applyFont="1" applyFill="1" applyBorder="1" applyAlignment="1" applyProtection="1">
      <alignment horizontal="left" vertical="top"/>
      <protection hidden="1"/>
    </xf>
    <xf numFmtId="0" fontId="22" fillId="10" borderId="0" xfId="0" applyFont="1" applyFill="1" applyBorder="1" applyAlignment="1" applyProtection="1">
      <alignment horizontal="left" vertical="top"/>
      <protection hidden="1"/>
    </xf>
    <xf numFmtId="0" fontId="5" fillId="10" borderId="0" xfId="0" applyFont="1" applyFill="1" applyBorder="1" applyAlignment="1" applyProtection="1">
      <alignment horizontal="left" vertical="top"/>
      <protection hidden="1"/>
    </xf>
    <xf numFmtId="0" fontId="5" fillId="10" borderId="59" xfId="0" applyFont="1" applyFill="1" applyBorder="1" applyAlignment="1" applyProtection="1">
      <alignment horizontal="left" vertical="top"/>
      <protection hidden="1"/>
    </xf>
    <xf numFmtId="0" fontId="5" fillId="9" borderId="59" xfId="0" applyFont="1" applyFill="1" applyBorder="1" applyAlignment="1" applyProtection="1">
      <alignment horizontal="left" vertical="top"/>
      <protection hidden="1"/>
    </xf>
    <xf numFmtId="0" fontId="5" fillId="9" borderId="36" xfId="0" applyFont="1" applyFill="1" applyBorder="1" applyAlignment="1" applyProtection="1">
      <alignment horizontal="left" vertical="top"/>
      <protection hidden="1"/>
    </xf>
    <xf numFmtId="0" fontId="22" fillId="10" borderId="37" xfId="0" applyFont="1" applyFill="1" applyBorder="1" applyAlignment="1" applyProtection="1">
      <alignment horizontal="left" vertical="top"/>
      <protection hidden="1"/>
    </xf>
    <xf numFmtId="0" fontId="5" fillId="10" borderId="37" xfId="0" applyFont="1" applyFill="1" applyBorder="1" applyAlignment="1" applyProtection="1">
      <alignment horizontal="left" vertical="top"/>
      <protection hidden="1"/>
    </xf>
    <xf numFmtId="0" fontId="5" fillId="10" borderId="36" xfId="0" applyFont="1" applyFill="1" applyBorder="1" applyAlignment="1" applyProtection="1">
      <alignment horizontal="left" vertical="top"/>
      <protection hidden="1"/>
    </xf>
    <xf numFmtId="0" fontId="5" fillId="9" borderId="72" xfId="0" applyFont="1" applyFill="1" applyBorder="1" applyAlignment="1" applyProtection="1">
      <alignment horizontal="left" vertical="top"/>
      <protection hidden="1"/>
    </xf>
    <xf numFmtId="0" fontId="22" fillId="10" borderId="56" xfId="0" applyFont="1" applyFill="1" applyBorder="1" applyAlignment="1" applyProtection="1">
      <alignment horizontal="left" vertical="top"/>
      <protection hidden="1"/>
    </xf>
    <xf numFmtId="0" fontId="5" fillId="10" borderId="56" xfId="0" applyFont="1" applyFill="1" applyBorder="1" applyAlignment="1" applyProtection="1">
      <alignment horizontal="left" vertical="top"/>
      <protection hidden="1"/>
    </xf>
    <xf numFmtId="0" fontId="5" fillId="10" borderId="55" xfId="0" applyFont="1" applyFill="1" applyBorder="1" applyAlignment="1" applyProtection="1">
      <alignment horizontal="left" vertical="top"/>
      <protection hidden="1"/>
    </xf>
    <xf numFmtId="0" fontId="5" fillId="9" borderId="57" xfId="0" applyFont="1" applyFill="1" applyBorder="1" applyAlignment="1" applyProtection="1">
      <alignment horizontal="left" vertical="top"/>
      <protection hidden="1"/>
    </xf>
    <xf numFmtId="0" fontId="5" fillId="9" borderId="55" xfId="0" applyFont="1" applyFill="1" applyBorder="1" applyAlignment="1" applyProtection="1">
      <alignment horizontal="left" vertical="top"/>
      <protection hidden="1"/>
    </xf>
    <xf numFmtId="0" fontId="5" fillId="9" borderId="34" xfId="0" applyFont="1" applyFill="1" applyBorder="1" applyAlignment="1" applyProtection="1">
      <alignment horizontal="left" vertical="top"/>
      <protection hidden="1"/>
    </xf>
    <xf numFmtId="0" fontId="22" fillId="10" borderId="35" xfId="0" applyFont="1" applyFill="1" applyBorder="1" applyAlignment="1" applyProtection="1">
      <alignment horizontal="left" vertical="top"/>
      <protection hidden="1"/>
    </xf>
    <xf numFmtId="0" fontId="5" fillId="10" borderId="35" xfId="0" applyFont="1" applyFill="1" applyBorder="1" applyAlignment="1" applyProtection="1">
      <alignment horizontal="left" vertical="top"/>
      <protection hidden="1"/>
    </xf>
    <xf numFmtId="0" fontId="5" fillId="0" borderId="48" xfId="0" applyFont="1" applyFill="1" applyBorder="1" applyAlignment="1" applyProtection="1">
      <alignment horizontal="left" vertical="top"/>
      <protection hidden="1"/>
    </xf>
    <xf numFmtId="0" fontId="5" fillId="10" borderId="34" xfId="0" applyFont="1" applyFill="1" applyBorder="1" applyAlignment="1" applyProtection="1">
      <alignment horizontal="left" vertical="top"/>
      <protection hidden="1"/>
    </xf>
    <xf numFmtId="0" fontId="5" fillId="9" borderId="50" xfId="0" applyFont="1" applyFill="1" applyBorder="1" applyAlignment="1" applyProtection="1">
      <alignment horizontal="left" vertical="top"/>
      <protection hidden="1"/>
    </xf>
    <xf numFmtId="0" fontId="24" fillId="0" borderId="20" xfId="0" applyFont="1" applyFill="1" applyBorder="1" applyAlignment="1" applyProtection="1">
      <alignment horizontal="left" vertical="top"/>
      <protection hidden="1"/>
    </xf>
    <xf numFmtId="0" fontId="5" fillId="0" borderId="20" xfId="0" applyFont="1" applyFill="1" applyBorder="1" applyAlignment="1" applyProtection="1">
      <alignment horizontal="left" vertical="top"/>
      <protection hidden="1"/>
    </xf>
    <xf numFmtId="0" fontId="5" fillId="12" borderId="44" xfId="0" applyNumberFormat="1" applyFont="1" applyFill="1" applyBorder="1" applyAlignment="1" applyProtection="1">
      <alignment horizontal="left" vertical="top"/>
      <protection hidden="1"/>
    </xf>
    <xf numFmtId="0" fontId="5" fillId="12" borderId="22" xfId="0" applyNumberFormat="1" applyFont="1" applyFill="1" applyBorder="1" applyAlignment="1" applyProtection="1">
      <alignment horizontal="left" vertical="top"/>
      <protection hidden="1"/>
    </xf>
    <xf numFmtId="0" fontId="5" fillId="12" borderId="11" xfId="0" applyNumberFormat="1" applyFont="1" applyFill="1" applyBorder="1" applyAlignment="1" applyProtection="1">
      <alignment horizontal="left" vertical="top"/>
      <protection hidden="1"/>
    </xf>
    <xf numFmtId="0" fontId="5" fillId="12" borderId="45" xfId="0" applyNumberFormat="1" applyFont="1" applyFill="1" applyBorder="1" applyAlignment="1" applyProtection="1">
      <alignment horizontal="left" vertical="top"/>
      <protection hidden="1"/>
    </xf>
    <xf numFmtId="0" fontId="5" fillId="12" borderId="69" xfId="0" applyNumberFormat="1" applyFont="1" applyFill="1" applyBorder="1" applyAlignment="1" applyProtection="1">
      <alignment horizontal="left" vertical="top"/>
      <protection hidden="1"/>
    </xf>
    <xf numFmtId="0" fontId="5" fillId="12" borderId="5" xfId="0" applyNumberFormat="1" applyFont="1" applyFill="1" applyBorder="1" applyAlignment="1" applyProtection="1">
      <alignment horizontal="left" vertical="top"/>
      <protection hidden="1"/>
    </xf>
    <xf numFmtId="0" fontId="5" fillId="12" borderId="6" xfId="0" applyNumberFormat="1" applyFont="1" applyFill="1" applyBorder="1" applyAlignment="1" applyProtection="1">
      <alignment horizontal="left" vertical="top"/>
      <protection hidden="1"/>
    </xf>
    <xf numFmtId="0" fontId="5" fillId="12" borderId="76" xfId="0" applyNumberFormat="1" applyFont="1" applyFill="1" applyBorder="1" applyAlignment="1" applyProtection="1">
      <alignment horizontal="left" vertical="top"/>
      <protection hidden="1"/>
    </xf>
    <xf numFmtId="0" fontId="5" fillId="12" borderId="37" xfId="0" applyNumberFormat="1" applyFont="1" applyFill="1" applyBorder="1" applyAlignment="1" applyProtection="1">
      <alignment horizontal="left" vertical="top"/>
      <protection hidden="1"/>
    </xf>
    <xf numFmtId="0" fontId="5" fillId="12" borderId="12" xfId="0" applyNumberFormat="1" applyFont="1" applyFill="1" applyBorder="1" applyAlignment="1" applyProtection="1">
      <alignment horizontal="left" vertical="top"/>
    </xf>
    <xf numFmtId="0" fontId="29" fillId="9" borderId="81" xfId="0" applyFont="1" applyFill="1" applyBorder="1" applyAlignment="1" applyProtection="1">
      <alignment horizontal="left" vertical="top" wrapText="1"/>
      <protection hidden="1"/>
    </xf>
    <xf numFmtId="0" fontId="5" fillId="9" borderId="42" xfId="0" applyFont="1" applyFill="1" applyBorder="1" applyAlignment="1" applyProtection="1">
      <alignment horizontal="left" vertical="top"/>
      <protection hidden="1"/>
    </xf>
    <xf numFmtId="0" fontId="5" fillId="9" borderId="35" xfId="0" applyFont="1" applyFill="1" applyBorder="1" applyAlignment="1" applyProtection="1">
      <alignment horizontal="left" vertical="top"/>
      <protection hidden="1"/>
    </xf>
    <xf numFmtId="0" fontId="5" fillId="9" borderId="56" xfId="0" applyFont="1" applyFill="1" applyBorder="1" applyAlignment="1" applyProtection="1">
      <alignment horizontal="left" vertical="top"/>
      <protection hidden="1"/>
    </xf>
    <xf numFmtId="0" fontId="5" fillId="9" borderId="2" xfId="0" applyFont="1" applyFill="1" applyBorder="1" applyAlignment="1" applyProtection="1">
      <alignment horizontal="left" vertical="top"/>
      <protection hidden="1"/>
    </xf>
    <xf numFmtId="0" fontId="24" fillId="0" borderId="6" xfId="0" applyFont="1" applyFill="1" applyBorder="1" applyAlignment="1" applyProtection="1">
      <alignment horizontal="left" vertical="top"/>
      <protection hidden="1"/>
    </xf>
    <xf numFmtId="0" fontId="5" fillId="10" borderId="2" xfId="0" applyFont="1" applyFill="1" applyBorder="1" applyAlignment="1" applyProtection="1">
      <alignment horizontal="left" vertical="top"/>
      <protection hidden="1"/>
    </xf>
    <xf numFmtId="0" fontId="5" fillId="9" borderId="46" xfId="0" applyFont="1" applyFill="1" applyBorder="1" applyAlignment="1" applyProtection="1">
      <alignment horizontal="left" vertical="top"/>
      <protection hidden="1"/>
    </xf>
    <xf numFmtId="0" fontId="5" fillId="9" borderId="45" xfId="0" applyFont="1" applyFill="1" applyBorder="1" applyAlignment="1" applyProtection="1">
      <alignment horizontal="left" vertical="top"/>
      <protection hidden="1"/>
    </xf>
    <xf numFmtId="0" fontId="5" fillId="0" borderId="44" xfId="0" applyFont="1" applyFill="1" applyBorder="1" applyAlignment="1" applyProtection="1">
      <alignment horizontal="left" vertical="top"/>
      <protection hidden="1"/>
    </xf>
    <xf numFmtId="0" fontId="24" fillId="9" borderId="50" xfId="0" applyFont="1" applyFill="1" applyBorder="1" applyAlignment="1" applyProtection="1">
      <alignment horizontal="left" vertical="top"/>
      <protection hidden="1"/>
    </xf>
    <xf numFmtId="0" fontId="24" fillId="9" borderId="53" xfId="0" applyFont="1" applyFill="1" applyBorder="1" applyAlignment="1" applyProtection="1">
      <alignment horizontal="left" vertical="top"/>
      <protection hidden="1"/>
    </xf>
    <xf numFmtId="0" fontId="5" fillId="9" borderId="77" xfId="0" applyFont="1" applyFill="1" applyBorder="1" applyAlignment="1" applyProtection="1">
      <alignment horizontal="left" vertical="top"/>
      <protection hidden="1"/>
    </xf>
    <xf numFmtId="0" fontId="5" fillId="10" borderId="77" xfId="0" applyFont="1" applyFill="1" applyBorder="1" applyAlignment="1" applyProtection="1">
      <alignment horizontal="left" vertical="top"/>
      <protection hidden="1"/>
    </xf>
    <xf numFmtId="0" fontId="5" fillId="9" borderId="37" xfId="0" applyFont="1" applyFill="1" applyBorder="1" applyAlignment="1" applyProtection="1">
      <alignment horizontal="left" vertical="top"/>
      <protection hidden="1"/>
    </xf>
    <xf numFmtId="0" fontId="29" fillId="9" borderId="12" xfId="0" applyFont="1" applyFill="1" applyBorder="1" applyAlignment="1" applyProtection="1">
      <alignment horizontal="left" vertical="top"/>
      <protection hidden="1"/>
    </xf>
    <xf numFmtId="0" fontId="29" fillId="9" borderId="30" xfId="0" applyFont="1" applyFill="1" applyBorder="1" applyAlignment="1" applyProtection="1">
      <alignment horizontal="left" vertical="top"/>
      <protection hidden="1"/>
    </xf>
    <xf numFmtId="0" fontId="29" fillId="9" borderId="47" xfId="0" applyFont="1" applyFill="1" applyBorder="1" applyAlignment="1" applyProtection="1">
      <alignment horizontal="left" vertical="top"/>
      <protection hidden="1"/>
    </xf>
    <xf numFmtId="0" fontId="29" fillId="9" borderId="53" xfId="0" applyFont="1" applyFill="1" applyBorder="1" applyAlignment="1" applyProtection="1">
      <alignment horizontal="left" vertical="top"/>
      <protection hidden="1"/>
    </xf>
    <xf numFmtId="0" fontId="29" fillId="9" borderId="20" xfId="0" applyFont="1" applyFill="1" applyBorder="1" applyAlignment="1" applyProtection="1">
      <alignment horizontal="left" vertical="top"/>
      <protection hidden="1"/>
    </xf>
    <xf numFmtId="0" fontId="29" fillId="0" borderId="20" xfId="0" applyFont="1" applyFill="1" applyBorder="1" applyAlignment="1" applyProtection="1">
      <alignment horizontal="left" vertical="top"/>
      <protection hidden="1"/>
    </xf>
    <xf numFmtId="0" fontId="29" fillId="9" borderId="6" xfId="0" applyFont="1" applyFill="1" applyBorder="1" applyAlignment="1" applyProtection="1">
      <alignment horizontal="left" vertical="top"/>
      <protection hidden="1"/>
    </xf>
    <xf numFmtId="0" fontId="29" fillId="9" borderId="68" xfId="0" applyFont="1" applyFill="1" applyBorder="1" applyAlignment="1" applyProtection="1">
      <alignment horizontal="left" vertical="top"/>
      <protection hidden="1"/>
    </xf>
    <xf numFmtId="0" fontId="5" fillId="12" borderId="20" xfId="0" applyNumberFormat="1" applyFont="1" applyFill="1" applyBorder="1" applyAlignment="1" applyProtection="1">
      <alignment horizontal="left" vertical="top"/>
      <protection hidden="1"/>
    </xf>
    <xf numFmtId="0" fontId="5" fillId="12" borderId="68" xfId="0" applyNumberFormat="1" applyFont="1" applyFill="1" applyBorder="1" applyAlignment="1" applyProtection="1">
      <alignment horizontal="left" vertical="top"/>
      <protection hidden="1"/>
    </xf>
    <xf numFmtId="0" fontId="24" fillId="0" borderId="81" xfId="0" applyFont="1" applyFill="1" applyBorder="1" applyAlignment="1" applyProtection="1">
      <alignment horizontal="left" vertical="top" wrapText="1"/>
      <protection hidden="1"/>
    </xf>
    <xf numFmtId="0" fontId="5" fillId="0" borderId="81" xfId="0" applyFont="1" applyFill="1" applyBorder="1" applyAlignment="1" applyProtection="1">
      <alignment horizontal="left" vertical="top" wrapText="1"/>
      <protection hidden="1"/>
    </xf>
    <xf numFmtId="0" fontId="24" fillId="9" borderId="81" xfId="0" applyFont="1" applyFill="1" applyBorder="1" applyAlignment="1" applyProtection="1">
      <alignment vertical="top" wrapText="1"/>
      <protection hidden="1"/>
    </xf>
    <xf numFmtId="49" fontId="24" fillId="9" borderId="58" xfId="0" applyNumberFormat="1" applyFont="1" applyFill="1" applyBorder="1" applyAlignment="1" applyProtection="1">
      <alignment horizontal="left" vertical="top"/>
      <protection hidden="1"/>
    </xf>
    <xf numFmtId="0" fontId="24" fillId="9" borderId="42" xfId="0" applyFont="1" applyFill="1" applyBorder="1" applyAlignment="1" applyProtection="1">
      <alignment vertical="top"/>
      <protection hidden="1"/>
    </xf>
    <xf numFmtId="49" fontId="24" fillId="10" borderId="32" xfId="0" applyNumberFormat="1" applyFont="1" applyFill="1" applyBorder="1" applyAlignment="1" applyProtection="1">
      <alignment horizontal="left" vertical="top"/>
      <protection hidden="1"/>
    </xf>
    <xf numFmtId="0" fontId="24" fillId="10" borderId="35" xfId="0" applyFont="1" applyFill="1" applyBorder="1" applyAlignment="1" applyProtection="1">
      <alignment vertical="top"/>
      <protection hidden="1"/>
    </xf>
    <xf numFmtId="49" fontId="24" fillId="10" borderId="31" xfId="0" applyNumberFormat="1" applyFont="1" applyFill="1" applyBorder="1" applyAlignment="1" applyProtection="1">
      <alignment horizontal="left" vertical="top"/>
      <protection hidden="1"/>
    </xf>
    <xf numFmtId="0" fontId="12" fillId="0" borderId="0" xfId="0" applyFont="1" applyFill="1" applyAlignment="1" applyProtection="1">
      <alignment horizontal="center" vertical="top"/>
    </xf>
    <xf numFmtId="0" fontId="24" fillId="9" borderId="56" xfId="0" applyFont="1" applyFill="1" applyBorder="1" applyAlignment="1" applyProtection="1">
      <alignment vertical="top"/>
      <protection hidden="1"/>
    </xf>
    <xf numFmtId="49" fontId="24" fillId="10" borderId="0" xfId="0" applyNumberFormat="1" applyFont="1" applyFill="1" applyBorder="1" applyAlignment="1" applyProtection="1">
      <alignment horizontal="left" vertical="top"/>
      <protection hidden="1"/>
    </xf>
    <xf numFmtId="0" fontId="24" fillId="10" borderId="56" xfId="0" applyFont="1" applyFill="1" applyBorder="1" applyAlignment="1" applyProtection="1">
      <alignment vertical="top"/>
      <protection hidden="1"/>
    </xf>
    <xf numFmtId="49" fontId="24" fillId="10" borderId="58" xfId="0" applyNumberFormat="1" applyFont="1" applyFill="1" applyBorder="1" applyAlignment="1" applyProtection="1">
      <alignment horizontal="left" vertical="top"/>
      <protection hidden="1"/>
    </xf>
    <xf numFmtId="0" fontId="24" fillId="9" borderId="58" xfId="0" applyFont="1" applyFill="1" applyBorder="1" applyAlignment="1" applyProtection="1">
      <alignment horizontal="left" vertical="top"/>
      <protection hidden="1"/>
    </xf>
    <xf numFmtId="0" fontId="24" fillId="9" borderId="35" xfId="0" applyFont="1" applyFill="1" applyBorder="1" applyAlignment="1" applyProtection="1">
      <alignment vertical="top"/>
      <protection hidden="1"/>
    </xf>
    <xf numFmtId="0" fontId="24" fillId="10" borderId="0" xfId="0" applyFont="1" applyFill="1" applyBorder="1" applyAlignment="1" applyProtection="1">
      <alignment horizontal="left" vertical="top"/>
      <protection hidden="1"/>
    </xf>
    <xf numFmtId="0" fontId="5" fillId="0" borderId="58" xfId="0" applyFont="1" applyBorder="1" applyAlignment="1" applyProtection="1">
      <alignment horizontal="left" vertical="top"/>
      <protection hidden="1"/>
    </xf>
    <xf numFmtId="0" fontId="24" fillId="10" borderId="58" xfId="0" applyFont="1" applyFill="1" applyBorder="1" applyAlignment="1" applyProtection="1">
      <alignment horizontal="left" vertical="top"/>
      <protection hidden="1"/>
    </xf>
    <xf numFmtId="0" fontId="24" fillId="9" borderId="61" xfId="0" applyFont="1" applyFill="1" applyBorder="1" applyAlignment="1" applyProtection="1">
      <alignment vertical="top"/>
      <protection hidden="1"/>
    </xf>
    <xf numFmtId="0" fontId="0" fillId="10" borderId="45" xfId="0" applyFill="1" applyBorder="1" applyAlignment="1" applyProtection="1">
      <alignment horizontal="left" vertical="top"/>
      <protection hidden="1"/>
    </xf>
    <xf numFmtId="0" fontId="24" fillId="10" borderId="61" xfId="0" applyFont="1" applyFill="1" applyBorder="1" applyAlignment="1" applyProtection="1">
      <alignment vertical="top"/>
      <protection hidden="1"/>
    </xf>
    <xf numFmtId="0" fontId="22" fillId="10" borderId="69" xfId="0" applyFont="1" applyFill="1" applyBorder="1" applyAlignment="1" applyProtection="1">
      <alignment horizontal="left" vertical="top"/>
      <protection hidden="1"/>
    </xf>
    <xf numFmtId="0" fontId="0" fillId="10" borderId="69" xfId="0" applyFill="1" applyBorder="1" applyAlignment="1" applyProtection="1">
      <alignment horizontal="left" vertical="top"/>
      <protection hidden="1"/>
    </xf>
    <xf numFmtId="0" fontId="5" fillId="9" borderId="35" xfId="0" applyFont="1" applyFill="1" applyBorder="1" applyAlignment="1" applyProtection="1">
      <alignment vertical="top"/>
      <protection hidden="1"/>
    </xf>
    <xf numFmtId="0" fontId="5" fillId="10" borderId="35" xfId="0" applyFont="1" applyFill="1" applyBorder="1" applyAlignment="1" applyProtection="1">
      <alignment vertical="top"/>
      <protection hidden="1"/>
    </xf>
    <xf numFmtId="0" fontId="5" fillId="9" borderId="61" xfId="0" applyFont="1" applyFill="1" applyBorder="1" applyAlignment="1" applyProtection="1">
      <alignment vertical="top"/>
      <protection hidden="1"/>
    </xf>
    <xf numFmtId="0" fontId="5" fillId="10" borderId="61" xfId="0" applyFont="1" applyFill="1" applyBorder="1" applyAlignment="1" applyProtection="1">
      <alignment vertical="top"/>
      <protection hidden="1"/>
    </xf>
    <xf numFmtId="0" fontId="24" fillId="10" borderId="0" xfId="0" applyFont="1" applyFill="1" applyBorder="1" applyAlignment="1" applyProtection="1">
      <alignment horizontal="center" vertical="top"/>
      <protection hidden="1"/>
    </xf>
    <xf numFmtId="0" fontId="24" fillId="10" borderId="58" xfId="0" applyFont="1" applyFill="1" applyBorder="1" applyAlignment="1" applyProtection="1">
      <alignment horizontal="center" vertical="top"/>
      <protection hidden="1"/>
    </xf>
    <xf numFmtId="0" fontId="5" fillId="0" borderId="53" xfId="0" applyFont="1" applyFill="1" applyBorder="1" applyAlignment="1" applyProtection="1">
      <alignment horizontal="left" vertical="top"/>
      <protection hidden="1"/>
    </xf>
    <xf numFmtId="0" fontId="5" fillId="0" borderId="57" xfId="0" applyFont="1" applyFill="1" applyBorder="1" applyAlignment="1" applyProtection="1">
      <alignment horizontal="left" vertical="top"/>
      <protection hidden="1"/>
    </xf>
    <xf numFmtId="0" fontId="5" fillId="0" borderId="72" xfId="0" applyFont="1" applyFill="1" applyBorder="1" applyAlignment="1" applyProtection="1">
      <alignment horizontal="left" vertical="top"/>
      <protection hidden="1"/>
    </xf>
    <xf numFmtId="0" fontId="5" fillId="10" borderId="32" xfId="0" applyFont="1" applyFill="1" applyBorder="1" applyAlignment="1" applyProtection="1">
      <alignment horizontal="left" vertical="top"/>
      <protection hidden="1"/>
    </xf>
    <xf numFmtId="0" fontId="24" fillId="10" borderId="42" xfId="0" applyFont="1" applyFill="1" applyBorder="1" applyAlignment="1" applyProtection="1">
      <alignment vertical="top"/>
      <protection hidden="1"/>
    </xf>
    <xf numFmtId="0" fontId="24" fillId="10" borderId="57" xfId="0" applyFont="1" applyFill="1" applyBorder="1" applyAlignment="1" applyProtection="1">
      <alignment vertical="top"/>
      <protection hidden="1"/>
    </xf>
    <xf numFmtId="0" fontId="5" fillId="0" borderId="58" xfId="0" applyFont="1" applyBorder="1" applyAlignment="1" applyProtection="1">
      <alignment vertical="top"/>
      <protection hidden="1"/>
    </xf>
    <xf numFmtId="0" fontId="5" fillId="9" borderId="40" xfId="0" applyFont="1" applyFill="1" applyBorder="1" applyAlignment="1" applyProtection="1">
      <alignment vertical="top"/>
      <protection hidden="1"/>
    </xf>
    <xf numFmtId="0" fontId="5" fillId="10" borderId="42" xfId="0" applyFont="1" applyFill="1" applyBorder="1" applyAlignment="1" applyProtection="1">
      <alignment vertical="top"/>
      <protection hidden="1"/>
    </xf>
    <xf numFmtId="0" fontId="5" fillId="9" borderId="58" xfId="0" applyFont="1" applyFill="1" applyBorder="1" applyAlignment="1" applyProtection="1">
      <alignment vertical="top"/>
      <protection hidden="1"/>
    </xf>
    <xf numFmtId="0" fontId="5" fillId="0" borderId="39" xfId="0" applyFont="1" applyBorder="1" applyAlignment="1" applyProtection="1">
      <alignment horizontal="left" vertical="top"/>
      <protection hidden="1"/>
    </xf>
    <xf numFmtId="0" fontId="24" fillId="9" borderId="31" xfId="0" applyFont="1" applyFill="1" applyBorder="1" applyAlignment="1" applyProtection="1">
      <alignment horizontal="left" vertical="top"/>
      <protection hidden="1"/>
    </xf>
    <xf numFmtId="0" fontId="24" fillId="10" borderId="32" xfId="0" applyFont="1" applyFill="1" applyBorder="1" applyAlignment="1" applyProtection="1">
      <alignment horizontal="left" vertical="top"/>
      <protection hidden="1"/>
    </xf>
    <xf numFmtId="0" fontId="24" fillId="10" borderId="31" xfId="0" applyFont="1" applyFill="1" applyBorder="1" applyAlignment="1" applyProtection="1">
      <alignment horizontal="center" vertical="top"/>
      <protection hidden="1"/>
    </xf>
    <xf numFmtId="0" fontId="24" fillId="10" borderId="31" xfId="0" applyFont="1" applyFill="1" applyBorder="1" applyAlignment="1" applyProtection="1">
      <alignment horizontal="left" vertical="top"/>
      <protection hidden="1"/>
    </xf>
    <xf numFmtId="0" fontId="5" fillId="9" borderId="47" xfId="0" applyFont="1" applyFill="1" applyBorder="1" applyAlignment="1" applyProtection="1">
      <alignment vertical="top"/>
      <protection hidden="1"/>
    </xf>
    <xf numFmtId="0" fontId="5" fillId="10" borderId="8" xfId="0" applyFont="1" applyFill="1" applyBorder="1" applyAlignment="1" applyProtection="1">
      <alignment vertical="top"/>
      <protection hidden="1"/>
    </xf>
    <xf numFmtId="0" fontId="5" fillId="0" borderId="47" xfId="0" applyFont="1" applyBorder="1" applyAlignment="1" applyProtection="1">
      <alignment vertical="top"/>
      <protection hidden="1"/>
    </xf>
    <xf numFmtId="0" fontId="22" fillId="9" borderId="58" xfId="0" applyFont="1" applyFill="1" applyBorder="1" applyAlignment="1" applyProtection="1">
      <alignment horizontal="left" vertical="top"/>
      <protection hidden="1"/>
    </xf>
    <xf numFmtId="0" fontId="0" fillId="10" borderId="58" xfId="0" applyFill="1" applyBorder="1" applyAlignment="1" applyProtection="1">
      <alignment horizontal="left" vertical="top"/>
      <protection hidden="1"/>
    </xf>
    <xf numFmtId="0" fontId="0" fillId="9" borderId="58" xfId="0" applyFill="1" applyBorder="1" applyAlignment="1" applyProtection="1">
      <alignment horizontal="left" vertical="top"/>
      <protection hidden="1"/>
    </xf>
    <xf numFmtId="0" fontId="0" fillId="9" borderId="40" xfId="0" applyFill="1" applyBorder="1" applyAlignment="1" applyProtection="1">
      <alignment horizontal="left" vertical="top"/>
      <protection hidden="1"/>
    </xf>
    <xf numFmtId="0" fontId="24" fillId="0" borderId="30" xfId="0" applyFont="1" applyFill="1" applyBorder="1" applyAlignment="1" applyProtection="1">
      <alignment horizontal="left" vertical="top"/>
      <protection hidden="1"/>
    </xf>
    <xf numFmtId="0" fontId="0" fillId="0" borderId="58" xfId="0" applyBorder="1" applyAlignment="1" applyProtection="1">
      <alignment horizontal="left" vertical="top"/>
      <protection hidden="1"/>
    </xf>
    <xf numFmtId="0" fontId="24" fillId="9" borderId="9" xfId="0" applyFont="1" applyFill="1" applyBorder="1" applyAlignment="1" applyProtection="1">
      <alignment vertical="top"/>
      <protection hidden="1"/>
    </xf>
    <xf numFmtId="0" fontId="24" fillId="10" borderId="31" xfId="0" applyFont="1" applyFill="1" applyBorder="1" applyAlignment="1" applyProtection="1">
      <alignment vertical="top"/>
      <protection hidden="1"/>
    </xf>
    <xf numFmtId="0" fontId="12" fillId="9" borderId="0" xfId="0" applyFont="1" applyFill="1" applyAlignment="1" applyProtection="1">
      <alignment horizontal="center" vertical="top"/>
    </xf>
    <xf numFmtId="0" fontId="24" fillId="10" borderId="58" xfId="0" applyFont="1" applyFill="1" applyBorder="1" applyAlignment="1" applyProtection="1">
      <alignment vertical="top"/>
      <protection hidden="1"/>
    </xf>
    <xf numFmtId="0" fontId="24" fillId="9" borderId="26" xfId="0" applyFont="1" applyFill="1" applyBorder="1" applyAlignment="1" applyProtection="1">
      <alignment vertical="top"/>
      <protection hidden="1"/>
    </xf>
    <xf numFmtId="0" fontId="24" fillId="10" borderId="32" xfId="0" applyFont="1" applyFill="1" applyBorder="1" applyAlignment="1" applyProtection="1">
      <alignment vertical="top"/>
      <protection hidden="1"/>
    </xf>
    <xf numFmtId="0" fontId="24" fillId="10" borderId="26" xfId="0" applyFont="1" applyFill="1" applyBorder="1" applyAlignment="1" applyProtection="1">
      <alignment vertical="top"/>
      <protection hidden="1"/>
    </xf>
    <xf numFmtId="0" fontId="24" fillId="10" borderId="34" xfId="0" applyFont="1" applyFill="1" applyBorder="1" applyAlignment="1" applyProtection="1">
      <alignment vertical="top"/>
      <protection hidden="1"/>
    </xf>
    <xf numFmtId="0" fontId="5" fillId="9" borderId="27" xfId="0" applyFont="1" applyFill="1" applyBorder="1" applyAlignment="1" applyProtection="1">
      <alignment vertical="top"/>
      <protection hidden="1"/>
    </xf>
    <xf numFmtId="0" fontId="5" fillId="10" borderId="27" xfId="0" applyFont="1" applyFill="1" applyBorder="1" applyAlignment="1" applyProtection="1">
      <alignment vertical="top"/>
      <protection hidden="1"/>
    </xf>
    <xf numFmtId="0" fontId="5" fillId="10" borderId="55" xfId="0" applyFont="1" applyFill="1" applyBorder="1" applyAlignment="1" applyProtection="1">
      <alignment vertical="top"/>
      <protection hidden="1"/>
    </xf>
    <xf numFmtId="0" fontId="24" fillId="9" borderId="69" xfId="0" applyFont="1" applyFill="1" applyBorder="1" applyAlignment="1" applyProtection="1">
      <alignment horizontal="left" vertical="top"/>
      <protection hidden="1"/>
    </xf>
    <xf numFmtId="0" fontId="5" fillId="9" borderId="29" xfId="0" applyFont="1" applyFill="1" applyBorder="1" applyAlignment="1" applyProtection="1">
      <alignment vertical="top"/>
      <protection hidden="1"/>
    </xf>
    <xf numFmtId="0" fontId="24" fillId="9" borderId="12" xfId="0" applyFont="1" applyFill="1" applyBorder="1" applyAlignment="1" applyProtection="1">
      <alignment vertical="top"/>
      <protection hidden="1"/>
    </xf>
    <xf numFmtId="0" fontId="24" fillId="10" borderId="69" xfId="0" applyFont="1" applyFill="1" applyBorder="1" applyAlignment="1" applyProtection="1">
      <alignment vertical="top"/>
      <protection hidden="1"/>
    </xf>
    <xf numFmtId="0" fontId="5" fillId="10" borderId="29" xfId="0" applyFont="1" applyFill="1" applyBorder="1" applyAlignment="1" applyProtection="1">
      <alignment vertical="top"/>
      <protection hidden="1"/>
    </xf>
    <xf numFmtId="0" fontId="5" fillId="9" borderId="31" xfId="0" applyNumberFormat="1" applyFont="1" applyFill="1" applyBorder="1" applyAlignment="1" applyProtection="1">
      <alignment horizontal="left" vertical="top"/>
      <protection hidden="1"/>
    </xf>
    <xf numFmtId="0" fontId="5" fillId="9" borderId="34" xfId="0" applyNumberFormat="1" applyFont="1" applyFill="1" applyBorder="1" applyAlignment="1" applyProtection="1">
      <alignment horizontal="left" vertical="top"/>
      <protection hidden="1"/>
    </xf>
    <xf numFmtId="0" fontId="5" fillId="10" borderId="31" xfId="0" applyNumberFormat="1" applyFont="1" applyFill="1" applyBorder="1" applyAlignment="1" applyProtection="1">
      <alignment horizontal="left" vertical="top"/>
      <protection hidden="1"/>
    </xf>
    <xf numFmtId="0" fontId="5" fillId="10" borderId="35" xfId="0" applyNumberFormat="1" applyFont="1" applyFill="1" applyBorder="1" applyAlignment="1" applyProtection="1">
      <alignment horizontal="left" vertical="top"/>
      <protection hidden="1"/>
    </xf>
    <xf numFmtId="0" fontId="5" fillId="9" borderId="69" xfId="0" applyNumberFormat="1" applyFont="1" applyFill="1" applyBorder="1" applyAlignment="1" applyProtection="1">
      <alignment horizontal="left" vertical="top"/>
      <protection hidden="1"/>
    </xf>
    <xf numFmtId="0" fontId="5" fillId="9" borderId="36" xfId="0" applyNumberFormat="1" applyFont="1" applyFill="1" applyBorder="1" applyAlignment="1" applyProtection="1">
      <alignment horizontal="left" vertical="top"/>
      <protection hidden="1"/>
    </xf>
    <xf numFmtId="0" fontId="5" fillId="10" borderId="69" xfId="0" applyNumberFormat="1" applyFont="1" applyFill="1" applyBorder="1" applyAlignment="1" applyProtection="1">
      <alignment horizontal="left" vertical="top"/>
      <protection hidden="1"/>
    </xf>
    <xf numFmtId="0" fontId="5" fillId="10" borderId="37" xfId="0" applyNumberFormat="1" applyFont="1" applyFill="1" applyBorder="1" applyAlignment="1" applyProtection="1">
      <alignment horizontal="left" vertical="top"/>
      <protection hidden="1"/>
    </xf>
    <xf numFmtId="0" fontId="5" fillId="9" borderId="58" xfId="0" applyNumberFormat="1" applyFont="1" applyFill="1" applyBorder="1" applyAlignment="1" applyProtection="1">
      <alignment horizontal="left" vertical="top"/>
      <protection hidden="1"/>
    </xf>
    <xf numFmtId="0" fontId="5" fillId="9" borderId="42" xfId="0" applyNumberFormat="1" applyFont="1" applyFill="1" applyBorder="1" applyAlignment="1" applyProtection="1">
      <alignment horizontal="left" vertical="top"/>
      <protection hidden="1"/>
    </xf>
    <xf numFmtId="0" fontId="24" fillId="9" borderId="30" xfId="0" applyFont="1" applyFill="1" applyBorder="1" applyAlignment="1" applyProtection="1">
      <alignment vertical="top"/>
      <protection hidden="1"/>
    </xf>
    <xf numFmtId="0" fontId="5" fillId="10" borderId="0" xfId="0" applyNumberFormat="1" applyFont="1" applyFill="1" applyBorder="1" applyAlignment="1" applyProtection="1">
      <alignment horizontal="left" vertical="top"/>
      <protection hidden="1"/>
    </xf>
    <xf numFmtId="0" fontId="5" fillId="10" borderId="42" xfId="0" applyNumberFormat="1" applyFont="1" applyFill="1" applyBorder="1" applyAlignment="1" applyProtection="1">
      <alignment horizontal="left" vertical="top"/>
      <protection hidden="1"/>
    </xf>
    <xf numFmtId="0" fontId="5" fillId="10" borderId="58" xfId="0" applyNumberFormat="1" applyFont="1" applyFill="1" applyBorder="1" applyAlignment="1" applyProtection="1">
      <alignment horizontal="left" vertical="top"/>
      <protection hidden="1"/>
    </xf>
    <xf numFmtId="0" fontId="5" fillId="10" borderId="45" xfId="0" applyNumberFormat="1" applyFont="1" applyFill="1" applyBorder="1" applyAlignment="1" applyProtection="1">
      <alignment horizontal="left" vertical="top"/>
      <protection hidden="1"/>
    </xf>
    <xf numFmtId="0" fontId="5" fillId="9" borderId="56" xfId="0" applyNumberFormat="1" applyFont="1" applyFill="1" applyBorder="1" applyAlignment="1" applyProtection="1">
      <alignment horizontal="left" vertical="top"/>
      <protection hidden="1"/>
    </xf>
    <xf numFmtId="0" fontId="5" fillId="10" borderId="56" xfId="0" applyNumberFormat="1" applyFont="1" applyFill="1" applyBorder="1" applyAlignment="1" applyProtection="1">
      <alignment horizontal="left" vertical="top"/>
      <protection hidden="1"/>
    </xf>
    <xf numFmtId="0" fontId="5" fillId="9" borderId="37" xfId="0" applyNumberFormat="1" applyFont="1" applyFill="1" applyBorder="1" applyAlignment="1" applyProtection="1">
      <alignment horizontal="left" vertical="top"/>
      <protection hidden="1"/>
    </xf>
    <xf numFmtId="0" fontId="24" fillId="9" borderId="6" xfId="0" applyFont="1" applyFill="1" applyBorder="1" applyAlignment="1" applyProtection="1">
      <alignment vertical="top"/>
      <protection hidden="1"/>
    </xf>
    <xf numFmtId="0" fontId="5" fillId="0" borderId="6" xfId="0" applyFont="1" applyFill="1" applyBorder="1" applyAlignment="1" applyProtection="1">
      <alignment horizontal="left" vertical="top"/>
      <protection hidden="1"/>
    </xf>
    <xf numFmtId="0" fontId="5" fillId="10" borderId="31" xfId="0" applyNumberFormat="1" applyFont="1" applyFill="1" applyBorder="1" applyAlignment="1" applyProtection="1">
      <alignment horizontal="center" vertical="top"/>
      <protection hidden="1"/>
    </xf>
    <xf numFmtId="0" fontId="5" fillId="9" borderId="39" xfId="0" applyFont="1" applyFill="1" applyBorder="1" applyAlignment="1" applyProtection="1">
      <alignment horizontal="left" vertical="top"/>
      <protection hidden="1"/>
    </xf>
    <xf numFmtId="0" fontId="5" fillId="9" borderId="56" xfId="0" applyFont="1" applyFill="1" applyBorder="1" applyAlignment="1" applyProtection="1">
      <alignment vertical="top"/>
      <protection hidden="1"/>
    </xf>
    <xf numFmtId="0" fontId="5" fillId="10" borderId="56" xfId="0" applyFont="1" applyFill="1" applyBorder="1" applyAlignment="1" applyProtection="1">
      <alignment vertical="top"/>
      <protection hidden="1"/>
    </xf>
    <xf numFmtId="0" fontId="5" fillId="9" borderId="42" xfId="0" applyFont="1" applyFill="1" applyBorder="1" applyAlignment="1" applyProtection="1">
      <alignment vertical="top"/>
      <protection hidden="1"/>
    </xf>
    <xf numFmtId="0" fontId="5" fillId="9" borderId="55" xfId="0" applyFont="1" applyFill="1" applyBorder="1" applyAlignment="1" applyProtection="1">
      <alignment vertical="top"/>
      <protection hidden="1"/>
    </xf>
    <xf numFmtId="0" fontId="5" fillId="9" borderId="37" xfId="0" applyFont="1" applyFill="1" applyBorder="1" applyAlignment="1" applyProtection="1">
      <alignment vertical="top"/>
      <protection hidden="1"/>
    </xf>
    <xf numFmtId="0" fontId="5" fillId="10" borderId="37" xfId="0" applyFont="1" applyFill="1" applyBorder="1" applyAlignment="1" applyProtection="1">
      <alignment vertical="top"/>
      <protection hidden="1"/>
    </xf>
    <xf numFmtId="0" fontId="22" fillId="10" borderId="55" xfId="0" applyFont="1" applyFill="1" applyBorder="1" applyAlignment="1" applyProtection="1">
      <alignment horizontal="left" vertical="top"/>
      <protection hidden="1"/>
    </xf>
    <xf numFmtId="0" fontId="5" fillId="10" borderId="61" xfId="0" applyFont="1" applyFill="1" applyBorder="1" applyAlignment="1" applyProtection="1">
      <alignment horizontal="left" vertical="top"/>
      <protection hidden="1"/>
    </xf>
    <xf numFmtId="0" fontId="5" fillId="9" borderId="74" xfId="0" applyFont="1" applyFill="1" applyBorder="1" applyAlignment="1" applyProtection="1">
      <alignment horizontal="left" vertical="top"/>
      <protection hidden="1"/>
    </xf>
    <xf numFmtId="0" fontId="31" fillId="9" borderId="52" xfId="0" applyFont="1" applyFill="1" applyBorder="1" applyAlignment="1" applyProtection="1">
      <alignment vertical="top"/>
      <protection hidden="1"/>
    </xf>
    <xf numFmtId="0" fontId="31" fillId="9" borderId="71" xfId="0" applyFont="1" applyFill="1" applyBorder="1" applyAlignment="1" applyProtection="1">
      <alignment vertical="top"/>
      <protection hidden="1"/>
    </xf>
    <xf numFmtId="0" fontId="22" fillId="10" borderId="31" xfId="0" applyFont="1" applyFill="1" applyBorder="1" applyAlignment="1" applyProtection="1">
      <alignment vertical="top"/>
      <protection hidden="1"/>
    </xf>
    <xf numFmtId="0" fontId="22" fillId="10" borderId="42" xfId="0" applyFont="1" applyFill="1" applyBorder="1" applyAlignment="1" applyProtection="1">
      <alignment vertical="top"/>
      <protection hidden="1"/>
    </xf>
    <xf numFmtId="0" fontId="17" fillId="0" borderId="31" xfId="0" applyFont="1" applyFill="1" applyBorder="1" applyAlignment="1" applyProtection="1">
      <alignment horizontal="left" vertical="top"/>
      <protection hidden="1"/>
    </xf>
    <xf numFmtId="0" fontId="17" fillId="9" borderId="47" xfId="0" applyFont="1" applyFill="1" applyBorder="1" applyAlignment="1" applyProtection="1">
      <alignment horizontal="left" vertical="top"/>
      <protection hidden="1"/>
    </xf>
    <xf numFmtId="0" fontId="0" fillId="10" borderId="42" xfId="0" applyFill="1" applyBorder="1" applyAlignment="1" applyProtection="1">
      <alignment vertical="top"/>
      <protection hidden="1"/>
    </xf>
    <xf numFmtId="0" fontId="22" fillId="10" borderId="48" xfId="0" applyFont="1" applyFill="1" applyBorder="1" applyAlignment="1" applyProtection="1">
      <alignment vertical="top"/>
      <protection hidden="1"/>
    </xf>
    <xf numFmtId="0" fontId="0" fillId="9" borderId="48" xfId="0" applyFill="1" applyBorder="1" applyAlignment="1" applyProtection="1">
      <alignment vertical="top"/>
      <protection hidden="1"/>
    </xf>
    <xf numFmtId="0" fontId="0" fillId="10" borderId="52" xfId="0" applyFill="1" applyBorder="1" applyAlignment="1" applyProtection="1">
      <alignment vertical="top"/>
      <protection hidden="1"/>
    </xf>
    <xf numFmtId="0" fontId="0" fillId="0" borderId="0" xfId="0" applyAlignment="1" applyProtection="1"/>
    <xf numFmtId="0" fontId="5" fillId="9" borderId="15" xfId="0" applyFont="1" applyFill="1" applyBorder="1" applyAlignment="1" applyProtection="1">
      <alignment horizontal="left" vertical="top"/>
      <protection hidden="1"/>
    </xf>
    <xf numFmtId="0" fontId="22" fillId="10" borderId="32" xfId="0" applyFont="1" applyFill="1" applyBorder="1" applyAlignment="1" applyProtection="1">
      <alignment horizontal="left" vertical="top"/>
      <protection hidden="1"/>
    </xf>
    <xf numFmtId="0" fontId="5" fillId="9" borderId="48" xfId="0" applyFont="1" applyFill="1" applyBorder="1" applyAlignment="1" applyProtection="1">
      <alignment horizontal="left" vertical="top"/>
      <protection hidden="1"/>
    </xf>
    <xf numFmtId="0" fontId="17" fillId="9" borderId="17" xfId="0" applyFont="1" applyFill="1" applyBorder="1" applyAlignment="1" applyProtection="1">
      <alignment horizontal="left" vertical="top"/>
      <protection hidden="1"/>
    </xf>
    <xf numFmtId="0" fontId="22" fillId="10" borderId="2" xfId="0" applyFont="1" applyFill="1" applyBorder="1" applyAlignment="1" applyProtection="1">
      <alignment horizontal="left" vertical="top"/>
      <protection hidden="1"/>
    </xf>
    <xf numFmtId="0" fontId="5" fillId="10" borderId="46" xfId="0" applyFont="1" applyFill="1" applyBorder="1" applyAlignment="1" applyProtection="1">
      <alignment horizontal="left" vertical="top"/>
      <protection hidden="1"/>
    </xf>
    <xf numFmtId="0" fontId="5" fillId="11" borderId="46" xfId="0" applyFont="1" applyFill="1" applyBorder="1" applyAlignment="1" applyProtection="1">
      <alignment horizontal="left" vertical="top"/>
      <protection hidden="1"/>
    </xf>
    <xf numFmtId="0" fontId="24" fillId="0" borderId="58" xfId="0" applyFont="1" applyFill="1" applyBorder="1" applyAlignment="1" applyProtection="1">
      <alignment horizontal="left" vertical="top"/>
      <protection hidden="1"/>
    </xf>
    <xf numFmtId="0" fontId="24" fillId="0" borderId="31" xfId="0" applyFont="1" applyFill="1" applyBorder="1" applyAlignment="1" applyProtection="1">
      <alignment horizontal="left" vertical="top"/>
      <protection hidden="1"/>
    </xf>
    <xf numFmtId="0" fontId="24" fillId="0" borderId="40" xfId="0" applyFont="1" applyFill="1" applyBorder="1" applyAlignment="1" applyProtection="1">
      <alignment horizontal="left" vertical="top"/>
      <protection hidden="1"/>
    </xf>
    <xf numFmtId="0" fontId="5" fillId="0" borderId="46" xfId="0" applyFont="1" applyFill="1" applyBorder="1" applyAlignment="1" applyProtection="1">
      <alignment horizontal="left" vertical="top"/>
      <protection hidden="1"/>
    </xf>
    <xf numFmtId="0" fontId="5" fillId="9" borderId="35" xfId="0" applyNumberFormat="1" applyFont="1" applyFill="1" applyBorder="1" applyAlignment="1" applyProtection="1">
      <alignment horizontal="left" vertical="top"/>
      <protection hidden="1"/>
    </xf>
    <xf numFmtId="0" fontId="22" fillId="10" borderId="35" xfId="0" applyNumberFormat="1" applyFont="1" applyFill="1" applyBorder="1" applyAlignment="1" applyProtection="1">
      <alignment horizontal="left" vertical="top"/>
      <protection hidden="1"/>
    </xf>
    <xf numFmtId="0" fontId="5" fillId="10" borderId="34" xfId="0" applyNumberFormat="1" applyFont="1" applyFill="1" applyBorder="1" applyAlignment="1" applyProtection="1">
      <alignment horizontal="left" vertical="top"/>
      <protection hidden="1"/>
    </xf>
    <xf numFmtId="0" fontId="5" fillId="0" borderId="50" xfId="0" applyFont="1" applyFill="1" applyBorder="1" applyAlignment="1" applyProtection="1">
      <alignment horizontal="left" vertical="top"/>
      <protection hidden="1"/>
    </xf>
    <xf numFmtId="0" fontId="22" fillId="10" borderId="37" xfId="0" applyNumberFormat="1" applyFont="1" applyFill="1" applyBorder="1" applyAlignment="1" applyProtection="1">
      <alignment horizontal="left" vertical="top"/>
      <protection hidden="1"/>
    </xf>
    <xf numFmtId="0" fontId="5" fillId="10" borderId="36" xfId="0" applyNumberFormat="1" applyFont="1" applyFill="1" applyBorder="1" applyAlignment="1" applyProtection="1">
      <alignment horizontal="left" vertical="top"/>
      <protection hidden="1"/>
    </xf>
    <xf numFmtId="0" fontId="22" fillId="10" borderId="34" xfId="0" applyFont="1" applyFill="1" applyBorder="1" applyAlignment="1" applyProtection="1">
      <alignment horizontal="left" vertical="top"/>
      <protection hidden="1"/>
    </xf>
    <xf numFmtId="0" fontId="31" fillId="9" borderId="55" xfId="0" applyFont="1" applyFill="1" applyBorder="1" applyAlignment="1" applyProtection="1">
      <alignment horizontal="left" vertical="top"/>
      <protection hidden="1"/>
    </xf>
    <xf numFmtId="0" fontId="5" fillId="0" borderId="74" xfId="0" applyFont="1" applyFill="1" applyBorder="1" applyAlignment="1" applyProtection="1">
      <alignment horizontal="left" vertical="top"/>
      <protection hidden="1"/>
    </xf>
    <xf numFmtId="0" fontId="5" fillId="0" borderId="59" xfId="0" applyFont="1" applyFill="1" applyBorder="1" applyAlignment="1" applyProtection="1">
      <alignment horizontal="left" vertical="top"/>
      <protection hidden="1"/>
    </xf>
    <xf numFmtId="0" fontId="5" fillId="9" borderId="71" xfId="0" applyNumberFormat="1" applyFont="1" applyFill="1" applyBorder="1" applyAlignment="1" applyProtection="1">
      <alignment horizontal="left" vertical="top"/>
      <protection hidden="1"/>
    </xf>
    <xf numFmtId="0" fontId="22" fillId="10" borderId="42" xfId="0" applyNumberFormat="1" applyFont="1" applyFill="1" applyBorder="1" applyAlignment="1" applyProtection="1">
      <alignment horizontal="left" vertical="top"/>
      <protection hidden="1"/>
    </xf>
    <xf numFmtId="0" fontId="24" fillId="0" borderId="39" xfId="0" applyFont="1" applyFill="1" applyBorder="1" applyAlignment="1" applyProtection="1">
      <alignment horizontal="left" vertical="top"/>
      <protection hidden="1"/>
    </xf>
    <xf numFmtId="0" fontId="5" fillId="10" borderId="52" xfId="0" applyNumberFormat="1" applyFont="1" applyFill="1" applyBorder="1" applyAlignment="1" applyProtection="1">
      <alignment horizontal="left" vertical="top"/>
      <protection hidden="1"/>
    </xf>
    <xf numFmtId="0" fontId="17" fillId="9" borderId="30" xfId="0" applyFont="1" applyFill="1" applyBorder="1" applyAlignment="1" applyProtection="1">
      <alignment horizontal="left" vertical="top"/>
      <protection hidden="1"/>
    </xf>
    <xf numFmtId="0" fontId="22" fillId="12" borderId="37" xfId="0" applyNumberFormat="1" applyFont="1" applyFill="1" applyBorder="1" applyAlignment="1" applyProtection="1">
      <alignment horizontal="left" vertical="top"/>
      <protection hidden="1"/>
    </xf>
    <xf numFmtId="0" fontId="22" fillId="9" borderId="81" xfId="0" applyFont="1" applyFill="1" applyBorder="1" applyAlignment="1" applyProtection="1">
      <alignment horizontal="left" vertical="top" wrapText="1"/>
      <protection hidden="1"/>
    </xf>
    <xf numFmtId="0" fontId="29" fillId="9" borderId="31" xfId="0" applyFont="1" applyFill="1" applyBorder="1" applyAlignment="1" applyProtection="1">
      <alignment horizontal="left" vertical="top"/>
      <protection hidden="1"/>
    </xf>
    <xf numFmtId="0" fontId="29" fillId="9" borderId="54" xfId="0" applyFont="1" applyFill="1" applyBorder="1" applyAlignment="1" applyProtection="1">
      <alignment horizontal="left" vertical="top"/>
      <protection hidden="1"/>
    </xf>
    <xf numFmtId="0" fontId="29" fillId="9" borderId="9" xfId="0" applyFont="1" applyFill="1" applyBorder="1" applyAlignment="1" applyProtection="1">
      <alignment horizontal="left" vertical="top"/>
      <protection hidden="1"/>
    </xf>
    <xf numFmtId="0" fontId="29" fillId="10" borderId="31" xfId="0" applyFont="1" applyFill="1" applyBorder="1" applyAlignment="1" applyProtection="1">
      <alignment horizontal="left" vertical="top"/>
      <protection hidden="1"/>
    </xf>
    <xf numFmtId="0" fontId="29" fillId="10" borderId="54" xfId="0" applyFont="1" applyFill="1" applyBorder="1" applyAlignment="1" applyProtection="1">
      <alignment horizontal="left" vertical="top"/>
      <protection hidden="1"/>
    </xf>
    <xf numFmtId="0" fontId="29" fillId="10" borderId="8" xfId="0" applyFont="1" applyFill="1" applyBorder="1" applyAlignment="1" applyProtection="1">
      <alignment horizontal="left" vertical="top"/>
      <protection hidden="1"/>
    </xf>
    <xf numFmtId="0" fontId="29" fillId="10" borderId="35" xfId="0" applyFont="1" applyFill="1" applyBorder="1" applyAlignment="1" applyProtection="1">
      <alignment horizontal="left" vertical="top"/>
      <protection hidden="1"/>
    </xf>
    <xf numFmtId="0" fontId="5" fillId="2" borderId="0" xfId="1" applyFont="1" applyFill="1" applyBorder="1" applyAlignment="1" applyProtection="1">
      <protection hidden="1"/>
    </xf>
    <xf numFmtId="0" fontId="29" fillId="9" borderId="58" xfId="0" applyFont="1" applyFill="1" applyBorder="1" applyAlignment="1" applyProtection="1">
      <alignment horizontal="left" vertical="top"/>
      <protection hidden="1"/>
    </xf>
    <xf numFmtId="0" fontId="29" fillId="9" borderId="60" xfId="0" applyFont="1" applyFill="1" applyBorder="1" applyAlignment="1" applyProtection="1">
      <alignment horizontal="left" vertical="top"/>
      <protection hidden="1"/>
    </xf>
    <xf numFmtId="0" fontId="29" fillId="9" borderId="17" xfId="0" applyFont="1" applyFill="1" applyBorder="1" applyAlignment="1" applyProtection="1">
      <alignment horizontal="left" vertical="top"/>
      <protection hidden="1"/>
    </xf>
    <xf numFmtId="0" fontId="29" fillId="10" borderId="58" xfId="0" applyFont="1" applyFill="1" applyBorder="1" applyAlignment="1" applyProtection="1">
      <alignment horizontal="left" vertical="top"/>
      <protection hidden="1"/>
    </xf>
    <xf numFmtId="0" fontId="29" fillId="10" borderId="60" xfId="0" applyFont="1" applyFill="1" applyBorder="1" applyAlignment="1" applyProtection="1">
      <alignment horizontal="left" vertical="top"/>
      <protection hidden="1"/>
    </xf>
    <xf numFmtId="0" fontId="28" fillId="9" borderId="17" xfId="0" applyFont="1" applyFill="1" applyBorder="1" applyAlignment="1" applyProtection="1">
      <alignment horizontal="left" vertical="top"/>
      <protection hidden="1"/>
    </xf>
    <xf numFmtId="0" fontId="29" fillId="10" borderId="16" xfId="0" applyFont="1" applyFill="1" applyBorder="1" applyAlignment="1" applyProtection="1">
      <alignment horizontal="left" vertical="top"/>
      <protection hidden="1"/>
    </xf>
    <xf numFmtId="0" fontId="29" fillId="10" borderId="56" xfId="0" applyFont="1" applyFill="1" applyBorder="1" applyAlignment="1" applyProtection="1">
      <alignment horizontal="left" vertical="top"/>
      <protection hidden="1"/>
    </xf>
    <xf numFmtId="0" fontId="29" fillId="9" borderId="71" xfId="0" applyFont="1" applyFill="1" applyBorder="1" applyAlignment="1" applyProtection="1">
      <alignment horizontal="left" vertical="top"/>
      <protection hidden="1"/>
    </xf>
    <xf numFmtId="0" fontId="29" fillId="0" borderId="58" xfId="0" applyFont="1" applyFill="1" applyBorder="1" applyAlignment="1" applyProtection="1">
      <alignment horizontal="left" vertical="top"/>
      <protection hidden="1"/>
    </xf>
    <xf numFmtId="0" fontId="29" fillId="10" borderId="71" xfId="0" applyFont="1" applyFill="1" applyBorder="1" applyAlignment="1" applyProtection="1">
      <alignment horizontal="left" vertical="top"/>
      <protection hidden="1"/>
    </xf>
    <xf numFmtId="0" fontId="29" fillId="10" borderId="42" xfId="0" applyFont="1" applyFill="1" applyBorder="1" applyAlignment="1" applyProtection="1">
      <alignment horizontal="left" vertical="top"/>
      <protection hidden="1"/>
    </xf>
    <xf numFmtId="0" fontId="29" fillId="9" borderId="69" xfId="0" applyFont="1" applyFill="1" applyBorder="1" applyAlignment="1" applyProtection="1">
      <alignment horizontal="left" vertical="top"/>
      <protection hidden="1"/>
    </xf>
    <xf numFmtId="0" fontId="29" fillId="9" borderId="73" xfId="0" applyFont="1" applyFill="1" applyBorder="1" applyAlignment="1" applyProtection="1">
      <alignment horizontal="left" vertical="top"/>
      <protection hidden="1"/>
    </xf>
    <xf numFmtId="0" fontId="29" fillId="10" borderId="69" xfId="0" applyFont="1" applyFill="1" applyBorder="1" applyAlignment="1" applyProtection="1">
      <alignment horizontal="left" vertical="top"/>
      <protection hidden="1"/>
    </xf>
    <xf numFmtId="0" fontId="29" fillId="10" borderId="73" xfId="0" applyFont="1" applyFill="1" applyBorder="1" applyAlignment="1" applyProtection="1">
      <alignment horizontal="left" vertical="top"/>
      <protection hidden="1"/>
    </xf>
    <xf numFmtId="0" fontId="28" fillId="9" borderId="12" xfId="0" applyFont="1" applyFill="1" applyBorder="1" applyAlignment="1" applyProtection="1">
      <alignment horizontal="left" vertical="top"/>
      <protection hidden="1"/>
    </xf>
    <xf numFmtId="0" fontId="29" fillId="10" borderId="11" xfId="0" applyFont="1" applyFill="1" applyBorder="1" applyAlignment="1" applyProtection="1">
      <alignment horizontal="left" vertical="top"/>
      <protection hidden="1"/>
    </xf>
    <xf numFmtId="0" fontId="29" fillId="10" borderId="37" xfId="0" applyFont="1" applyFill="1" applyBorder="1" applyAlignment="1" applyProtection="1">
      <alignment horizontal="left" vertical="top"/>
      <protection hidden="1"/>
    </xf>
    <xf numFmtId="0" fontId="29" fillId="9" borderId="22" xfId="0" applyFont="1" applyFill="1" applyBorder="1" applyAlignment="1" applyProtection="1">
      <alignment horizontal="left" vertical="top"/>
      <protection hidden="1"/>
    </xf>
    <xf numFmtId="0" fontId="29" fillId="10" borderId="22" xfId="0" applyFont="1" applyFill="1" applyBorder="1" applyAlignment="1" applyProtection="1">
      <alignment horizontal="left" vertical="top"/>
      <protection hidden="1"/>
    </xf>
    <xf numFmtId="0" fontId="28" fillId="9" borderId="20" xfId="0" applyFont="1" applyFill="1" applyBorder="1" applyAlignment="1" applyProtection="1">
      <alignment horizontal="left" vertical="top"/>
      <protection hidden="1"/>
    </xf>
    <xf numFmtId="0" fontId="29" fillId="10" borderId="45" xfId="0" applyFont="1" applyFill="1" applyBorder="1" applyAlignment="1" applyProtection="1">
      <alignment horizontal="left" vertical="top"/>
      <protection hidden="1"/>
    </xf>
    <xf numFmtId="0" fontId="22" fillId="9" borderId="8" xfId="0" applyFont="1" applyFill="1" applyBorder="1" applyAlignment="1" applyProtection="1">
      <alignment horizontal="left" vertical="top"/>
      <protection hidden="1"/>
    </xf>
    <xf numFmtId="0" fontId="22" fillId="9" borderId="54" xfId="0" applyFont="1" applyFill="1" applyBorder="1" applyAlignment="1" applyProtection="1">
      <alignment horizontal="left" vertical="top"/>
      <protection hidden="1"/>
    </xf>
    <xf numFmtId="0" fontId="22" fillId="9" borderId="9" xfId="0" applyFont="1" applyFill="1" applyBorder="1" applyAlignment="1" applyProtection="1">
      <alignment horizontal="left" vertical="top"/>
      <protection hidden="1"/>
    </xf>
    <xf numFmtId="0" fontId="22" fillId="10" borderId="31" xfId="0" applyFont="1" applyFill="1" applyBorder="1" applyAlignment="1" applyProtection="1">
      <alignment horizontal="left" vertical="top"/>
      <protection hidden="1"/>
    </xf>
    <xf numFmtId="0" fontId="22" fillId="10" borderId="54" xfId="0" applyFont="1" applyFill="1" applyBorder="1" applyAlignment="1" applyProtection="1">
      <alignment horizontal="left" vertical="top"/>
      <protection hidden="1"/>
    </xf>
    <xf numFmtId="0" fontId="28" fillId="9" borderId="9" xfId="0" applyFont="1" applyFill="1" applyBorder="1" applyAlignment="1" applyProtection="1">
      <alignment horizontal="left" vertical="top"/>
      <protection hidden="1"/>
    </xf>
    <xf numFmtId="0" fontId="22" fillId="10" borderId="8" xfId="0" applyFont="1" applyFill="1" applyBorder="1" applyAlignment="1" applyProtection="1">
      <alignment horizontal="left" vertical="top"/>
      <protection hidden="1"/>
    </xf>
    <xf numFmtId="0" fontId="22" fillId="9" borderId="16" xfId="0" applyFont="1" applyFill="1" applyBorder="1" applyAlignment="1" applyProtection="1">
      <alignment horizontal="left" vertical="top"/>
      <protection hidden="1"/>
    </xf>
    <xf numFmtId="0" fontId="22" fillId="9" borderId="60" xfId="0" applyFont="1" applyFill="1" applyBorder="1" applyAlignment="1" applyProtection="1">
      <alignment horizontal="left" vertical="top"/>
      <protection hidden="1"/>
    </xf>
    <xf numFmtId="0" fontId="22" fillId="9" borderId="17" xfId="0" applyFont="1" applyFill="1" applyBorder="1" applyAlignment="1" applyProtection="1">
      <alignment horizontal="left" vertical="top"/>
      <protection hidden="1"/>
    </xf>
    <xf numFmtId="0" fontId="22" fillId="10" borderId="58" xfId="0" applyFont="1" applyFill="1" applyBorder="1" applyAlignment="1" applyProtection="1">
      <alignment horizontal="left" vertical="top"/>
      <protection hidden="1"/>
    </xf>
    <xf numFmtId="0" fontId="22" fillId="10" borderId="60" xfId="0" applyFont="1" applyFill="1" applyBorder="1" applyAlignment="1" applyProtection="1">
      <alignment horizontal="left" vertical="top"/>
      <protection hidden="1"/>
    </xf>
    <xf numFmtId="0" fontId="22" fillId="10" borderId="16" xfId="0" applyFont="1" applyFill="1" applyBorder="1" applyAlignment="1" applyProtection="1">
      <alignment horizontal="left" vertical="top"/>
      <protection hidden="1"/>
    </xf>
    <xf numFmtId="0" fontId="22" fillId="9" borderId="27" xfId="0" applyFont="1" applyFill="1" applyBorder="1" applyAlignment="1" applyProtection="1">
      <alignment horizontal="left" vertical="top"/>
      <protection hidden="1"/>
    </xf>
    <xf numFmtId="0" fontId="22" fillId="10" borderId="27" xfId="0" applyFont="1" applyFill="1" applyBorder="1" applyAlignment="1" applyProtection="1">
      <alignment horizontal="left" vertical="top"/>
      <protection hidden="1"/>
    </xf>
    <xf numFmtId="0" fontId="22" fillId="9" borderId="30" xfId="0" applyFont="1" applyFill="1" applyBorder="1" applyAlignment="1" applyProtection="1">
      <alignment horizontal="left" vertical="top"/>
      <protection hidden="1"/>
    </xf>
    <xf numFmtId="0" fontId="22" fillId="9" borderId="71" xfId="0" applyFont="1" applyFill="1" applyBorder="1" applyAlignment="1" applyProtection="1">
      <alignment horizontal="left" vertical="top"/>
      <protection hidden="1"/>
    </xf>
    <xf numFmtId="0" fontId="22" fillId="0" borderId="58" xfId="0" applyFont="1" applyFill="1" applyBorder="1" applyAlignment="1" applyProtection="1">
      <alignment horizontal="left" vertical="top"/>
      <protection hidden="1"/>
    </xf>
    <xf numFmtId="0" fontId="22" fillId="10" borderId="71" xfId="0" applyFont="1" applyFill="1" applyBorder="1" applyAlignment="1" applyProtection="1">
      <alignment horizontal="left" vertical="top"/>
      <protection hidden="1"/>
    </xf>
    <xf numFmtId="0" fontId="28" fillId="9" borderId="30" xfId="0" applyFont="1" applyFill="1" applyBorder="1" applyAlignment="1" applyProtection="1">
      <alignment horizontal="left" vertical="top"/>
      <protection hidden="1"/>
    </xf>
    <xf numFmtId="0" fontId="22" fillId="9" borderId="69" xfId="0" applyFont="1" applyFill="1" applyBorder="1" applyAlignment="1" applyProtection="1">
      <alignment horizontal="left" vertical="top"/>
      <protection hidden="1"/>
    </xf>
    <xf numFmtId="0" fontId="22" fillId="9" borderId="73" xfId="0" applyFont="1" applyFill="1" applyBorder="1" applyAlignment="1" applyProtection="1">
      <alignment horizontal="left" vertical="top"/>
      <protection hidden="1"/>
    </xf>
    <xf numFmtId="0" fontId="22" fillId="9" borderId="12" xfId="0" applyFont="1" applyFill="1" applyBorder="1" applyAlignment="1" applyProtection="1">
      <alignment horizontal="left" vertical="top"/>
      <protection hidden="1"/>
    </xf>
    <xf numFmtId="0" fontId="0" fillId="10" borderId="69" xfId="0" applyFont="1" applyFill="1" applyBorder="1" applyAlignment="1" applyProtection="1">
      <alignment horizontal="left" vertical="top"/>
      <protection hidden="1"/>
    </xf>
    <xf numFmtId="0" fontId="22" fillId="10" borderId="73" xfId="0" applyFont="1" applyFill="1" applyBorder="1" applyAlignment="1" applyProtection="1">
      <alignment horizontal="left" vertical="top"/>
      <protection hidden="1"/>
    </xf>
    <xf numFmtId="0" fontId="0" fillId="10" borderId="11" xfId="0" applyFill="1" applyBorder="1" applyAlignment="1" applyProtection="1">
      <alignment horizontal="left" vertical="top"/>
      <protection hidden="1"/>
    </xf>
    <xf numFmtId="0" fontId="22" fillId="10" borderId="11" xfId="0" applyFont="1" applyFill="1" applyBorder="1" applyAlignment="1" applyProtection="1">
      <alignment horizontal="left" vertical="top"/>
      <protection hidden="1"/>
    </xf>
    <xf numFmtId="0" fontId="22" fillId="9" borderId="6" xfId="0" applyFont="1" applyFill="1" applyBorder="1" applyAlignment="1" applyProtection="1">
      <alignment horizontal="left" vertical="top"/>
      <protection hidden="1"/>
    </xf>
    <xf numFmtId="0" fontId="22" fillId="9" borderId="22" xfId="0" applyFont="1" applyFill="1" applyBorder="1" applyAlignment="1" applyProtection="1">
      <alignment horizontal="left" vertical="top"/>
      <protection hidden="1"/>
    </xf>
    <xf numFmtId="0" fontId="28" fillId="9" borderId="47" xfId="0" applyFont="1" applyFill="1" applyBorder="1" applyAlignment="1" applyProtection="1">
      <alignment horizontal="left" vertical="top"/>
      <protection hidden="1"/>
    </xf>
    <xf numFmtId="0" fontId="17" fillId="0" borderId="58" xfId="0" applyFont="1" applyFill="1" applyBorder="1" applyAlignment="1" applyProtection="1">
      <alignment horizontal="left" vertical="top"/>
      <protection hidden="1"/>
    </xf>
    <xf numFmtId="0" fontId="22" fillId="10" borderId="15" xfId="0" applyFont="1" applyFill="1" applyBorder="1" applyAlignment="1" applyProtection="1">
      <alignment horizontal="left" vertical="top"/>
      <protection hidden="1"/>
    </xf>
    <xf numFmtId="0" fontId="22" fillId="10" borderId="5" xfId="0" applyFont="1" applyFill="1" applyBorder="1" applyAlignment="1" applyProtection="1">
      <alignment horizontal="left" vertical="top"/>
      <protection hidden="1"/>
    </xf>
    <xf numFmtId="0" fontId="22" fillId="0" borderId="0" xfId="0" applyFont="1" applyFill="1" applyBorder="1" applyAlignment="1" applyProtection="1"/>
    <xf numFmtId="0" fontId="34" fillId="9" borderId="58" xfId="0" applyFont="1" applyFill="1" applyBorder="1" applyAlignment="1" applyProtection="1">
      <alignment horizontal="left" vertical="top"/>
      <protection hidden="1"/>
    </xf>
    <xf numFmtId="0" fontId="34" fillId="0" borderId="58" xfId="0" applyFont="1" applyFill="1" applyBorder="1" applyAlignment="1" applyProtection="1">
      <alignment horizontal="left" vertical="top"/>
      <protection hidden="1"/>
    </xf>
    <xf numFmtId="0" fontId="22" fillId="10" borderId="22" xfId="0" applyFont="1" applyFill="1" applyBorder="1" applyAlignment="1" applyProtection="1">
      <alignment horizontal="left" vertical="top"/>
      <protection hidden="1"/>
    </xf>
    <xf numFmtId="0" fontId="5" fillId="0" borderId="0" xfId="0" applyFont="1" applyFill="1" applyBorder="1" applyAlignment="1" applyProtection="1"/>
    <xf numFmtId="0" fontId="35" fillId="9" borderId="31" xfId="0" applyFont="1" applyFill="1" applyBorder="1" applyAlignment="1" applyProtection="1">
      <alignment horizontal="left" vertical="top"/>
      <protection hidden="1"/>
    </xf>
    <xf numFmtId="0" fontId="35" fillId="9" borderId="71" xfId="0" applyFont="1" applyFill="1" applyBorder="1" applyAlignment="1" applyProtection="1">
      <alignment horizontal="left" vertical="top"/>
      <protection hidden="1"/>
    </xf>
    <xf numFmtId="0" fontId="35" fillId="10" borderId="77" xfId="0" applyFont="1" applyFill="1" applyBorder="1" applyAlignment="1" applyProtection="1">
      <alignment horizontal="left" vertical="top"/>
      <protection hidden="1"/>
    </xf>
    <xf numFmtId="0" fontId="35" fillId="10" borderId="42" xfId="0" applyFont="1" applyFill="1" applyBorder="1" applyAlignment="1" applyProtection="1">
      <alignment horizontal="left" vertical="top"/>
      <protection hidden="1"/>
    </xf>
    <xf numFmtId="0" fontId="35" fillId="10" borderId="64" xfId="0" applyFont="1" applyFill="1" applyBorder="1" applyAlignment="1" applyProtection="1">
      <alignment horizontal="left" vertical="top"/>
      <protection hidden="1"/>
    </xf>
    <xf numFmtId="0" fontId="35" fillId="10" borderId="71" xfId="0" applyFont="1" applyFill="1" applyBorder="1" applyAlignment="1" applyProtection="1">
      <alignment horizontal="left" vertical="top"/>
      <protection hidden="1"/>
    </xf>
    <xf numFmtId="0" fontId="35" fillId="10" borderId="16" xfId="0" applyFont="1" applyFill="1" applyBorder="1" applyAlignment="1" applyProtection="1">
      <alignment horizontal="left" vertical="top"/>
      <protection hidden="1"/>
    </xf>
    <xf numFmtId="0" fontId="31" fillId="9" borderId="12" xfId="0" applyFont="1" applyFill="1" applyBorder="1" applyAlignment="1" applyProtection="1">
      <alignment horizontal="left" vertical="top"/>
      <protection hidden="1"/>
    </xf>
    <xf numFmtId="0" fontId="22" fillId="9" borderId="31" xfId="0" applyFont="1" applyFill="1" applyBorder="1" applyAlignment="1" applyProtection="1">
      <alignment horizontal="left" vertical="top"/>
      <protection hidden="1"/>
    </xf>
    <xf numFmtId="0" fontId="22" fillId="9" borderId="26" xfId="0" applyFont="1" applyFill="1" applyBorder="1" applyAlignment="1" applyProtection="1">
      <alignment horizontal="left" vertical="top"/>
      <protection hidden="1"/>
    </xf>
    <xf numFmtId="0" fontId="22" fillId="10" borderId="77" xfId="0" applyFont="1" applyFill="1" applyBorder="1" applyAlignment="1" applyProtection="1">
      <alignment horizontal="left" vertical="top"/>
      <protection hidden="1"/>
    </xf>
    <xf numFmtId="0" fontId="22" fillId="10" borderId="19" xfId="0" applyFont="1" applyFill="1" applyBorder="1" applyAlignment="1" applyProtection="1">
      <alignment horizontal="left" vertical="top"/>
      <protection hidden="1"/>
    </xf>
    <xf numFmtId="0" fontId="22" fillId="10" borderId="52" xfId="0" applyFont="1" applyFill="1" applyBorder="1" applyAlignment="1" applyProtection="1">
      <alignment horizontal="left" vertical="top"/>
      <protection hidden="1"/>
    </xf>
    <xf numFmtId="0" fontId="22" fillId="10" borderId="70" xfId="0" applyFont="1" applyFill="1" applyBorder="1" applyAlignment="1" applyProtection="1">
      <alignment horizontal="left" vertical="top"/>
      <protection hidden="1"/>
    </xf>
    <xf numFmtId="0" fontId="22" fillId="9" borderId="20" xfId="0" applyFont="1" applyFill="1" applyBorder="1" applyAlignment="1" applyProtection="1">
      <alignment horizontal="left" vertical="top"/>
      <protection hidden="1"/>
    </xf>
    <xf numFmtId="0" fontId="22" fillId="9" borderId="49" xfId="0" applyFont="1" applyFill="1" applyBorder="1" applyAlignment="1" applyProtection="1">
      <alignment horizontal="left" vertical="top"/>
      <protection hidden="1"/>
    </xf>
    <xf numFmtId="0" fontId="22" fillId="0" borderId="58" xfId="0" applyFont="1" applyBorder="1" applyAlignment="1" applyProtection="1">
      <alignment horizontal="left" vertical="top"/>
      <protection hidden="1"/>
    </xf>
    <xf numFmtId="0" fontId="34" fillId="0" borderId="58" xfId="0" applyFont="1" applyBorder="1" applyAlignment="1" applyProtection="1">
      <alignment horizontal="left" vertical="top"/>
      <protection hidden="1"/>
    </xf>
    <xf numFmtId="0" fontId="22" fillId="0" borderId="30" xfId="0" applyFont="1" applyBorder="1" applyAlignment="1" applyProtection="1">
      <alignment horizontal="left" vertical="top"/>
      <protection hidden="1"/>
    </xf>
    <xf numFmtId="0" fontId="22" fillId="0" borderId="12" xfId="0" applyFont="1" applyBorder="1" applyAlignment="1" applyProtection="1">
      <alignment horizontal="left" vertical="top"/>
      <protection hidden="1"/>
    </xf>
    <xf numFmtId="0" fontId="22" fillId="10" borderId="64" xfId="0" applyFont="1" applyFill="1" applyBorder="1" applyAlignment="1" applyProtection="1">
      <alignment horizontal="left" vertical="top"/>
      <protection hidden="1"/>
    </xf>
    <xf numFmtId="0" fontId="22" fillId="9" borderId="47" xfId="0" applyFont="1" applyFill="1" applyBorder="1" applyAlignment="1" applyProtection="1">
      <alignment horizontal="left" vertical="top"/>
      <protection hidden="1"/>
    </xf>
    <xf numFmtId="0" fontId="5" fillId="9" borderId="52" xfId="0" applyNumberFormat="1" applyFont="1" applyFill="1" applyBorder="1" applyAlignment="1" applyProtection="1">
      <alignment horizontal="left" vertical="top"/>
      <protection hidden="1"/>
    </xf>
    <xf numFmtId="0" fontId="5" fillId="9" borderId="22" xfId="0" applyNumberFormat="1" applyFont="1" applyFill="1" applyBorder="1" applyAlignment="1" applyProtection="1">
      <alignment horizontal="left" vertical="top"/>
      <protection hidden="1"/>
    </xf>
    <xf numFmtId="0" fontId="5" fillId="10" borderId="32" xfId="0" applyNumberFormat="1" applyFont="1" applyFill="1" applyBorder="1" applyAlignment="1" applyProtection="1">
      <alignment horizontal="left" vertical="top"/>
      <protection hidden="1"/>
    </xf>
    <xf numFmtId="0" fontId="5" fillId="10" borderId="2" xfId="0" applyNumberFormat="1" applyFont="1" applyFill="1" applyBorder="1" applyAlignment="1" applyProtection="1">
      <alignment horizontal="left" vertical="top"/>
      <protection hidden="1"/>
    </xf>
    <xf numFmtId="0" fontId="5" fillId="10" borderId="1" xfId="0" applyNumberFormat="1" applyFont="1" applyFill="1" applyBorder="1" applyAlignment="1" applyProtection="1">
      <alignment horizontal="left" vertical="top"/>
      <protection hidden="1"/>
    </xf>
    <xf numFmtId="0" fontId="5" fillId="9" borderId="49" xfId="0" applyNumberFormat="1" applyFont="1" applyFill="1" applyBorder="1" applyAlignment="1" applyProtection="1">
      <alignment horizontal="left" vertical="top"/>
      <protection hidden="1"/>
    </xf>
    <xf numFmtId="0" fontId="5" fillId="9" borderId="77" xfId="0" applyNumberFormat="1" applyFont="1" applyFill="1" applyBorder="1" applyAlignment="1" applyProtection="1">
      <alignment horizontal="left" vertical="top"/>
      <protection hidden="1"/>
    </xf>
    <xf numFmtId="0" fontId="24" fillId="0" borderId="9" xfId="0" applyFont="1" applyFill="1" applyBorder="1" applyAlignment="1" applyProtection="1">
      <alignment horizontal="left" vertical="top"/>
      <protection hidden="1"/>
    </xf>
    <xf numFmtId="0" fontId="5" fillId="10" borderId="77" xfId="0" applyNumberFormat="1" applyFont="1" applyFill="1" applyBorder="1" applyAlignment="1" applyProtection="1">
      <alignment horizontal="left" vertical="top"/>
      <protection hidden="1"/>
    </xf>
    <xf numFmtId="0" fontId="24" fillId="0" borderId="0" xfId="0" applyFont="1" applyFill="1" applyAlignment="1" applyProtection="1">
      <alignment horizontal="left" vertical="top"/>
    </xf>
    <xf numFmtId="0" fontId="5" fillId="9" borderId="60" xfId="0" applyNumberFormat="1" applyFont="1" applyFill="1" applyBorder="1" applyAlignment="1" applyProtection="1">
      <alignment horizontal="left" vertical="top"/>
      <protection hidden="1"/>
    </xf>
    <xf numFmtId="0" fontId="24" fillId="0" borderId="17" xfId="0" applyFont="1" applyFill="1" applyBorder="1" applyAlignment="1" applyProtection="1">
      <alignment horizontal="left" vertical="top"/>
      <protection hidden="1"/>
    </xf>
    <xf numFmtId="0" fontId="24" fillId="0" borderId="50" xfId="0" applyFont="1" applyFill="1" applyBorder="1" applyAlignment="1" applyProtection="1">
      <alignment horizontal="left" vertical="top"/>
      <protection hidden="1"/>
    </xf>
    <xf numFmtId="0" fontId="24" fillId="0" borderId="48" xfId="0" applyFont="1" applyFill="1" applyBorder="1" applyAlignment="1" applyProtection="1">
      <alignment horizontal="left" vertical="top"/>
      <protection hidden="1"/>
    </xf>
    <xf numFmtId="0" fontId="5" fillId="0" borderId="77" xfId="0" applyNumberFormat="1" applyFont="1" applyFill="1" applyBorder="1" applyAlignment="1" applyProtection="1">
      <alignment horizontal="left" vertical="top"/>
      <protection hidden="1"/>
    </xf>
    <xf numFmtId="0" fontId="24" fillId="0" borderId="46" xfId="0" applyFont="1" applyFill="1" applyBorder="1" applyAlignment="1" applyProtection="1">
      <alignment horizontal="left" vertical="top"/>
      <protection hidden="1"/>
    </xf>
    <xf numFmtId="0" fontId="5" fillId="0" borderId="1" xfId="1" applyNumberFormat="1" applyFont="1" applyBorder="1" applyAlignment="1">
      <alignment horizontal="left" vertical="top" wrapText="1"/>
    </xf>
    <xf numFmtId="0" fontId="5" fillId="0" borderId="2" xfId="1" applyNumberFormat="1" applyFont="1" applyBorder="1" applyAlignment="1">
      <alignment horizontal="left" vertical="top" wrapText="1"/>
    </xf>
    <xf numFmtId="0" fontId="5" fillId="0" borderId="3" xfId="1" applyNumberFormat="1" applyFont="1" applyBorder="1" applyAlignment="1">
      <alignment horizontal="left" vertical="top" wrapText="1"/>
    </xf>
    <xf numFmtId="0" fontId="5" fillId="9" borderId="36" xfId="1" applyNumberFormat="1" applyFont="1" applyFill="1" applyBorder="1" applyAlignment="1">
      <alignment horizontal="left" vertical="top" wrapText="1"/>
    </xf>
    <xf numFmtId="0" fontId="5" fillId="9" borderId="37" xfId="1" applyNumberFormat="1" applyFont="1" applyFill="1" applyBorder="1" applyAlignment="1">
      <alignment horizontal="left" vertical="top" wrapText="1"/>
    </xf>
    <xf numFmtId="0" fontId="5" fillId="9" borderId="25" xfId="1" applyNumberFormat="1" applyFont="1" applyFill="1" applyBorder="1" applyAlignment="1">
      <alignment horizontal="left" vertical="top" wrapText="1"/>
    </xf>
    <xf numFmtId="0" fontId="5" fillId="0" borderId="36" xfId="1" applyNumberFormat="1" applyFont="1" applyBorder="1" applyAlignment="1">
      <alignment horizontal="left" vertical="top" wrapText="1"/>
    </xf>
    <xf numFmtId="0" fontId="5" fillId="0" borderId="37" xfId="1" applyNumberFormat="1" applyFont="1" applyBorder="1" applyAlignment="1">
      <alignment horizontal="left" vertical="top" wrapText="1"/>
    </xf>
    <xf numFmtId="0" fontId="5" fillId="0" borderId="25" xfId="1" applyNumberFormat="1" applyFont="1" applyBorder="1" applyAlignment="1">
      <alignment horizontal="left" vertical="top" wrapText="1"/>
    </xf>
    <xf numFmtId="0" fontId="0" fillId="0" borderId="8" xfId="0" applyNumberFormat="1" applyFont="1" applyBorder="1" applyAlignment="1">
      <alignment vertical="top" wrapText="1"/>
    </xf>
    <xf numFmtId="0" fontId="0" fillId="0" borderId="16" xfId="0" applyNumberFormat="1" applyFont="1" applyBorder="1" applyAlignment="1">
      <alignment vertical="top" wrapText="1"/>
    </xf>
    <xf numFmtId="0" fontId="0" fillId="0" borderId="11" xfId="0" applyNumberFormat="1" applyFont="1" applyBorder="1" applyAlignment="1">
      <alignment vertical="top" wrapText="1"/>
    </xf>
    <xf numFmtId="0" fontId="0" fillId="9" borderId="8" xfId="0" applyNumberFormat="1" applyFont="1" applyFill="1" applyBorder="1" applyAlignment="1">
      <alignment vertical="top" wrapText="1"/>
    </xf>
    <xf numFmtId="0" fontId="0" fillId="9" borderId="16" xfId="0" applyNumberFormat="1" applyFont="1" applyFill="1" applyBorder="1" applyAlignment="1">
      <alignment vertical="top" wrapText="1"/>
    </xf>
    <xf numFmtId="0" fontId="0" fillId="9" borderId="11" xfId="0" applyNumberFormat="1" applyFont="1" applyFill="1" applyBorder="1" applyAlignment="1">
      <alignment vertical="top" wrapText="1"/>
    </xf>
    <xf numFmtId="0" fontId="4" fillId="0" borderId="8" xfId="1" applyNumberFormat="1" applyFont="1" applyBorder="1" applyAlignment="1">
      <alignment vertical="top" wrapText="1"/>
    </xf>
    <xf numFmtId="0" fontId="4" fillId="0" borderId="11" xfId="1" applyNumberFormat="1" applyFont="1" applyBorder="1" applyAlignment="1">
      <alignment vertical="top" wrapText="1"/>
    </xf>
    <xf numFmtId="0" fontId="4" fillId="9" borderId="8" xfId="1" applyNumberFormat="1" applyFont="1" applyFill="1" applyBorder="1" applyAlignment="1">
      <alignment vertical="top" wrapText="1"/>
    </xf>
    <xf numFmtId="0" fontId="4" fillId="9" borderId="11" xfId="1" applyNumberFormat="1" applyFont="1" applyFill="1" applyBorder="1" applyAlignment="1">
      <alignment vertical="top" wrapText="1"/>
    </xf>
    <xf numFmtId="0" fontId="4" fillId="0" borderId="16" xfId="1" applyNumberFormat="1" applyFont="1" applyBorder="1" applyAlignment="1">
      <alignment vertical="top" wrapText="1"/>
    </xf>
    <xf numFmtId="0" fontId="4" fillId="9" borderId="16" xfId="1" applyNumberFormat="1" applyFont="1" applyFill="1" applyBorder="1" applyAlignment="1">
      <alignment vertical="top" wrapText="1"/>
    </xf>
    <xf numFmtId="0" fontId="4" fillId="0" borderId="26" xfId="0" applyNumberFormat="1" applyFont="1" applyBorder="1" applyAlignment="1">
      <alignment vertical="top" wrapText="1"/>
    </xf>
    <xf numFmtId="0" fontId="4" fillId="0" borderId="27" xfId="0" applyNumberFormat="1" applyFont="1" applyBorder="1" applyAlignment="1">
      <alignment vertical="top" wrapText="1"/>
    </xf>
    <xf numFmtId="0" fontId="4" fillId="0" borderId="29" xfId="0" applyNumberFormat="1" applyFont="1" applyBorder="1" applyAlignment="1">
      <alignment vertical="top" wrapText="1"/>
    </xf>
    <xf numFmtId="0" fontId="4" fillId="9" borderId="26" xfId="0" applyNumberFormat="1" applyFont="1" applyFill="1" applyBorder="1" applyAlignment="1">
      <alignment vertical="top" wrapText="1"/>
    </xf>
    <xf numFmtId="0" fontId="4" fillId="9" borderId="27" xfId="0" applyNumberFormat="1" applyFont="1" applyFill="1" applyBorder="1" applyAlignment="1">
      <alignment vertical="top" wrapText="1"/>
    </xf>
    <xf numFmtId="0" fontId="4" fillId="9" borderId="29" xfId="0" applyNumberFormat="1" applyFont="1" applyFill="1" applyBorder="1" applyAlignment="1">
      <alignment vertical="top" wrapText="1"/>
    </xf>
    <xf numFmtId="0" fontId="4" fillId="0" borderId="8" xfId="0" applyNumberFormat="1" applyFont="1" applyBorder="1" applyAlignment="1">
      <alignment vertical="top" wrapText="1"/>
    </xf>
    <xf numFmtId="0" fontId="4" fillId="0" borderId="16" xfId="0" applyNumberFormat="1" applyFont="1" applyBorder="1" applyAlignment="1">
      <alignment vertical="top" wrapText="1"/>
    </xf>
    <xf numFmtId="0" fontId="4" fillId="0" borderId="11" xfId="0" applyNumberFormat="1" applyFont="1" applyBorder="1" applyAlignment="1">
      <alignment vertical="top" wrapText="1"/>
    </xf>
    <xf numFmtId="0" fontId="11" fillId="9" borderId="8" xfId="0" applyNumberFormat="1" applyFont="1" applyFill="1" applyBorder="1" applyAlignment="1">
      <alignment vertical="top" wrapText="1"/>
    </xf>
    <xf numFmtId="0" fontId="11" fillId="9" borderId="16" xfId="0" applyNumberFormat="1" applyFont="1" applyFill="1" applyBorder="1" applyAlignment="1">
      <alignment vertical="top" wrapText="1"/>
    </xf>
    <xf numFmtId="0" fontId="11" fillId="9" borderId="11" xfId="0" applyNumberFormat="1" applyFont="1" applyFill="1" applyBorder="1" applyAlignment="1">
      <alignment vertical="top" wrapText="1"/>
    </xf>
    <xf numFmtId="0" fontId="0" fillId="9" borderId="15" xfId="0" applyNumberFormat="1" applyFont="1" applyFill="1" applyBorder="1" applyAlignment="1">
      <alignment vertical="top" wrapText="1"/>
    </xf>
    <xf numFmtId="0" fontId="0" fillId="9" borderId="19" xfId="0" applyNumberFormat="1" applyFont="1" applyFill="1" applyBorder="1" applyAlignment="1">
      <alignment vertical="top" wrapText="1"/>
    </xf>
    <xf numFmtId="0" fontId="0" fillId="9" borderId="22" xfId="0" applyNumberFormat="1" applyFont="1" applyFill="1" applyBorder="1" applyAlignment="1">
      <alignment vertical="top" wrapText="1"/>
    </xf>
    <xf numFmtId="0" fontId="13" fillId="0" borderId="15" xfId="0" applyNumberFormat="1" applyFont="1" applyBorder="1" applyAlignment="1">
      <alignment vertical="top" wrapText="1"/>
    </xf>
    <xf numFmtId="0" fontId="13" fillId="0" borderId="19" xfId="0" applyNumberFormat="1" applyFont="1" applyBorder="1" applyAlignment="1">
      <alignment vertical="top" wrapText="1"/>
    </xf>
    <xf numFmtId="0" fontId="13" fillId="0" borderId="22" xfId="0" applyNumberFormat="1" applyFont="1" applyBorder="1" applyAlignment="1">
      <alignment vertical="top" wrapText="1"/>
    </xf>
    <xf numFmtId="0" fontId="13" fillId="9" borderId="15" xfId="0" applyNumberFormat="1" applyFont="1" applyFill="1" applyBorder="1" applyAlignment="1">
      <alignment vertical="top" wrapText="1"/>
    </xf>
    <xf numFmtId="0" fontId="13" fillId="9" borderId="19" xfId="0" applyNumberFormat="1" applyFont="1" applyFill="1" applyBorder="1" applyAlignment="1">
      <alignment vertical="top" wrapText="1"/>
    </xf>
    <xf numFmtId="0" fontId="13" fillId="9" borderId="22" xfId="0" applyNumberFormat="1" applyFont="1" applyFill="1" applyBorder="1" applyAlignment="1">
      <alignment vertical="top" wrapText="1"/>
    </xf>
    <xf numFmtId="0" fontId="0" fillId="0" borderId="15" xfId="0" applyNumberFormat="1" applyFont="1" applyBorder="1" applyAlignment="1">
      <alignment vertical="top" wrapText="1"/>
    </xf>
    <xf numFmtId="0" fontId="0" fillId="0" borderId="19" xfId="0" applyNumberFormat="1" applyFont="1" applyBorder="1" applyAlignment="1">
      <alignment vertical="top" wrapText="1"/>
    </xf>
    <xf numFmtId="0" fontId="0" fillId="0" borderId="22" xfId="0" applyNumberFormat="1" applyFont="1" applyBorder="1" applyAlignment="1">
      <alignment vertical="top" wrapText="1"/>
    </xf>
    <xf numFmtId="0" fontId="13" fillId="0" borderId="8" xfId="0" applyNumberFormat="1" applyFont="1" applyBorder="1" applyAlignment="1">
      <alignment vertical="top" wrapText="1"/>
    </xf>
    <xf numFmtId="0" fontId="13" fillId="0" borderId="16" xfId="0" applyNumberFormat="1" applyFont="1" applyBorder="1" applyAlignment="1">
      <alignment vertical="top" wrapText="1"/>
    </xf>
    <xf numFmtId="0" fontId="13" fillId="0" borderId="11" xfId="0" applyNumberFormat="1" applyFont="1" applyBorder="1" applyAlignment="1">
      <alignment vertical="top" wrapText="1"/>
    </xf>
    <xf numFmtId="0" fontId="13" fillId="9" borderId="8" xfId="0" applyNumberFormat="1" applyFont="1" applyFill="1" applyBorder="1" applyAlignment="1">
      <alignment vertical="top" wrapText="1"/>
    </xf>
    <xf numFmtId="0" fontId="13" fillId="9" borderId="16" xfId="0" applyNumberFormat="1" applyFont="1" applyFill="1" applyBorder="1" applyAlignment="1">
      <alignment vertical="top" wrapText="1"/>
    </xf>
    <xf numFmtId="0" fontId="13" fillId="9" borderId="11" xfId="0" applyNumberFormat="1" applyFont="1" applyFill="1" applyBorder="1" applyAlignment="1">
      <alignment vertical="top" wrapText="1"/>
    </xf>
    <xf numFmtId="0" fontId="6" fillId="7" borderId="1" xfId="0" applyNumberFormat="1" applyFont="1" applyFill="1" applyBorder="1" applyAlignment="1">
      <alignment horizontal="center" vertical="center"/>
    </xf>
    <xf numFmtId="0" fontId="0" fillId="7" borderId="2" xfId="0" applyNumberFormat="1" applyFill="1" applyBorder="1" applyAlignment="1"/>
    <xf numFmtId="0" fontId="0" fillId="7" borderId="3" xfId="0" applyNumberFormat="1" applyFill="1" applyBorder="1" applyAlignment="1"/>
    <xf numFmtId="0" fontId="11" fillId="0" borderId="8" xfId="1" applyNumberFormat="1" applyFont="1" applyBorder="1" applyAlignment="1">
      <alignment vertical="top" wrapText="1"/>
    </xf>
    <xf numFmtId="0" fontId="11" fillId="0" borderId="11" xfId="1" applyNumberFormat="1" applyFont="1" applyBorder="1" applyAlignment="1">
      <alignment vertical="top" wrapText="1"/>
    </xf>
    <xf numFmtId="0" fontId="11" fillId="9" borderId="8" xfId="1" applyNumberFormat="1" applyFont="1" applyFill="1" applyBorder="1" applyAlignment="1">
      <alignment vertical="top" wrapText="1"/>
    </xf>
    <xf numFmtId="0" fontId="11" fillId="9" borderId="11" xfId="1" applyNumberFormat="1" applyFont="1" applyFill="1" applyBorder="1" applyAlignment="1">
      <alignment vertical="top" wrapText="1"/>
    </xf>
    <xf numFmtId="0" fontId="5" fillId="9" borderId="47" xfId="0" applyFont="1" applyFill="1" applyBorder="1" applyAlignment="1" applyProtection="1">
      <alignment horizontal="left" vertical="top"/>
      <protection hidden="1"/>
    </xf>
    <xf numFmtId="0" fontId="5" fillId="9" borderId="23" xfId="0" applyFont="1" applyFill="1" applyBorder="1" applyAlignment="1" applyProtection="1">
      <alignment horizontal="left" vertical="top"/>
      <protection hidden="1"/>
    </xf>
    <xf numFmtId="0" fontId="5" fillId="9" borderId="20" xfId="0" applyFont="1" applyFill="1" applyBorder="1" applyAlignment="1" applyProtection="1">
      <alignment horizontal="left" vertical="top"/>
      <protection hidden="1"/>
    </xf>
    <xf numFmtId="0" fontId="24" fillId="9" borderId="47" xfId="0" applyFont="1" applyFill="1" applyBorder="1" applyAlignment="1" applyProtection="1">
      <alignment horizontal="left" vertical="top"/>
      <protection hidden="1"/>
    </xf>
    <xf numFmtId="0" fontId="25" fillId="9" borderId="20" xfId="0" applyFont="1" applyFill="1" applyBorder="1" applyAlignment="1" applyProtection="1">
      <alignment horizontal="left" vertical="top"/>
      <protection hidden="1"/>
    </xf>
    <xf numFmtId="0" fontId="24" fillId="9" borderId="20" xfId="0" applyFont="1" applyFill="1" applyBorder="1" applyAlignment="1" applyProtection="1">
      <alignment horizontal="left" vertical="top"/>
      <protection hidden="1"/>
    </xf>
    <xf numFmtId="0" fontId="5" fillId="9" borderId="39" xfId="0" applyFont="1" applyFill="1" applyBorder="1" applyAlignment="1" applyProtection="1">
      <alignment horizontal="left" vertical="top"/>
      <protection hidden="1"/>
    </xf>
    <xf numFmtId="0" fontId="5" fillId="9" borderId="40" xfId="0" applyFont="1" applyFill="1" applyBorder="1" applyAlignment="1" applyProtection="1">
      <alignment horizontal="left" vertical="top"/>
      <protection hidden="1"/>
    </xf>
    <xf numFmtId="0" fontId="5" fillId="0" borderId="39" xfId="0" applyFont="1" applyFill="1" applyBorder="1" applyAlignment="1" applyProtection="1">
      <alignment horizontal="left" vertical="top"/>
    </xf>
    <xf numFmtId="0" fontId="5" fillId="0" borderId="40" xfId="0" applyFont="1" applyFill="1" applyBorder="1" applyAlignment="1" applyProtection="1">
      <alignment horizontal="left" vertical="top"/>
    </xf>
    <xf numFmtId="0" fontId="26" fillId="9" borderId="23" xfId="0" applyFont="1" applyFill="1" applyBorder="1" applyAlignment="1" applyProtection="1">
      <alignment horizontal="left" vertical="top"/>
      <protection hidden="1"/>
    </xf>
    <xf numFmtId="0" fontId="24" fillId="9" borderId="23" xfId="0" applyFont="1" applyFill="1" applyBorder="1" applyAlignment="1" applyProtection="1">
      <alignment horizontal="left" vertical="top"/>
      <protection hidden="1"/>
    </xf>
    <xf numFmtId="0" fontId="5" fillId="0" borderId="39" xfId="0" applyFont="1" applyFill="1" applyBorder="1" applyAlignment="1" applyProtection="1">
      <alignment horizontal="left" vertical="top"/>
      <protection hidden="1"/>
    </xf>
    <xf numFmtId="0" fontId="5" fillId="0" borderId="40" xfId="0" applyFont="1" applyFill="1" applyBorder="1" applyAlignment="1" applyProtection="1">
      <alignment horizontal="left" vertical="top"/>
      <protection hidden="1"/>
    </xf>
    <xf numFmtId="0" fontId="24" fillId="9" borderId="48" xfId="0" applyFont="1" applyFill="1" applyBorder="1" applyAlignment="1" applyProtection="1">
      <alignment horizontal="left" vertical="top"/>
      <protection hidden="1"/>
    </xf>
    <xf numFmtId="0" fontId="25" fillId="9" borderId="59" xfId="0" applyFont="1" applyFill="1" applyBorder="1" applyAlignment="1" applyProtection="1">
      <alignment horizontal="left" vertical="top"/>
      <protection hidden="1"/>
    </xf>
    <xf numFmtId="0" fontId="5" fillId="9" borderId="30" xfId="0" applyFont="1" applyFill="1" applyBorder="1" applyAlignment="1" applyProtection="1">
      <alignment horizontal="left" vertical="top"/>
      <protection hidden="1"/>
    </xf>
    <xf numFmtId="0" fontId="5" fillId="9" borderId="17" xfId="0" applyFont="1" applyFill="1" applyBorder="1" applyAlignment="1" applyProtection="1">
      <alignment horizontal="left" vertical="top"/>
      <protection hidden="1"/>
    </xf>
    <xf numFmtId="0" fontId="5" fillId="9" borderId="12" xfId="0" applyFont="1" applyFill="1" applyBorder="1" applyAlignment="1" applyProtection="1">
      <alignment horizontal="left" vertical="top"/>
      <protection hidden="1"/>
    </xf>
    <xf numFmtId="0" fontId="24" fillId="9" borderId="30" xfId="0" applyFont="1" applyFill="1" applyBorder="1" applyAlignment="1" applyProtection="1">
      <alignment horizontal="left" vertical="top"/>
      <protection hidden="1"/>
    </xf>
    <xf numFmtId="0" fontId="25" fillId="9" borderId="30" xfId="0" applyFont="1" applyFill="1" applyBorder="1" applyAlignment="1" applyProtection="1">
      <alignment horizontal="left" vertical="top"/>
      <protection hidden="1"/>
    </xf>
    <xf numFmtId="0" fontId="25" fillId="9" borderId="17" xfId="0" applyFont="1" applyFill="1" applyBorder="1" applyAlignment="1" applyProtection="1">
      <alignment horizontal="left" vertical="top"/>
      <protection hidden="1"/>
    </xf>
    <xf numFmtId="0" fontId="25" fillId="9" borderId="12" xfId="0" applyFont="1" applyFill="1" applyBorder="1" applyAlignment="1" applyProtection="1">
      <alignment horizontal="left" vertical="top"/>
      <protection hidden="1"/>
    </xf>
    <xf numFmtId="0" fontId="5" fillId="0" borderId="48" xfId="0" applyFont="1" applyFill="1" applyBorder="1" applyAlignment="1" applyProtection="1">
      <alignment horizontal="left" vertical="top"/>
      <protection hidden="1"/>
    </xf>
    <xf numFmtId="0" fontId="5" fillId="0" borderId="59" xfId="0" applyFont="1" applyFill="1" applyBorder="1" applyAlignment="1" applyProtection="1">
      <alignment horizontal="left" vertical="top"/>
      <protection hidden="1"/>
    </xf>
    <xf numFmtId="0" fontId="5" fillId="0" borderId="68" xfId="0" applyFont="1" applyFill="1" applyBorder="1" applyAlignment="1" applyProtection="1">
      <alignment horizontal="left" vertical="top"/>
      <protection hidden="1"/>
    </xf>
    <xf numFmtId="0" fontId="25" fillId="9" borderId="23" xfId="0" applyFont="1" applyFill="1" applyBorder="1" applyAlignment="1" applyProtection="1">
      <alignment horizontal="left" vertical="top"/>
      <protection hidden="1"/>
    </xf>
    <xf numFmtId="0" fontId="5" fillId="0" borderId="43" xfId="0" applyFont="1" applyFill="1" applyBorder="1" applyAlignment="1" applyProtection="1">
      <alignment horizontal="left" vertical="top"/>
      <protection hidden="1"/>
    </xf>
    <xf numFmtId="0" fontId="5" fillId="9" borderId="43" xfId="0" applyFont="1" applyFill="1" applyBorder="1" applyAlignment="1" applyProtection="1">
      <alignment horizontal="left" vertical="top"/>
      <protection hidden="1"/>
    </xf>
    <xf numFmtId="0" fontId="5" fillId="0" borderId="58" xfId="0" applyFont="1" applyFill="1" applyBorder="1" applyAlignment="1" applyProtection="1">
      <alignment horizontal="left" vertical="top"/>
      <protection hidden="1"/>
    </xf>
    <xf numFmtId="0" fontId="24" fillId="0" borderId="23" xfId="0" applyFont="1" applyFill="1" applyBorder="1" applyAlignment="1" applyProtection="1">
      <alignment horizontal="left" vertical="top"/>
      <protection hidden="1"/>
    </xf>
    <xf numFmtId="0" fontId="25" fillId="0" borderId="23" xfId="0" applyFont="1" applyFill="1" applyBorder="1" applyAlignment="1" applyProtection="1">
      <alignment horizontal="left" vertical="top"/>
      <protection hidden="1"/>
    </xf>
    <xf numFmtId="0" fontId="5" fillId="0" borderId="31" xfId="0" applyFont="1" applyFill="1" applyBorder="1" applyAlignment="1" applyProtection="1">
      <alignment horizontal="left" vertical="top"/>
      <protection hidden="1"/>
    </xf>
    <xf numFmtId="0" fontId="0" fillId="0" borderId="23" xfId="0" applyBorder="1" applyAlignment="1">
      <alignment horizontal="left" vertical="top"/>
    </xf>
    <xf numFmtId="0" fontId="5" fillId="9" borderId="31" xfId="0" applyFont="1" applyFill="1" applyBorder="1" applyAlignment="1" applyProtection="1">
      <alignment horizontal="left" vertical="top"/>
      <protection hidden="1"/>
    </xf>
    <xf numFmtId="0" fontId="5" fillId="9" borderId="58" xfId="0" applyFont="1" applyFill="1" applyBorder="1" applyAlignment="1" applyProtection="1">
      <alignment horizontal="left" vertical="top"/>
      <protection hidden="1"/>
    </xf>
    <xf numFmtId="0" fontId="5" fillId="9" borderId="44" xfId="0" applyFont="1" applyFill="1" applyBorder="1" applyAlignment="1" applyProtection="1">
      <alignment horizontal="left" vertical="top"/>
      <protection hidden="1"/>
    </xf>
    <xf numFmtId="0" fontId="24" fillId="9" borderId="9" xfId="0" applyFont="1" applyFill="1" applyBorder="1" applyAlignment="1" applyProtection="1">
      <alignment horizontal="left" vertical="top"/>
      <protection hidden="1"/>
    </xf>
    <xf numFmtId="0" fontId="24" fillId="9" borderId="17" xfId="0" applyFont="1" applyFill="1" applyBorder="1" applyAlignment="1" applyProtection="1">
      <alignment horizontal="left" vertical="top"/>
      <protection hidden="1"/>
    </xf>
    <xf numFmtId="0" fontId="24" fillId="9" borderId="12" xfId="0" applyFont="1" applyFill="1" applyBorder="1" applyAlignment="1" applyProtection="1">
      <alignment horizontal="left" vertical="top"/>
      <protection hidden="1"/>
    </xf>
    <xf numFmtId="0" fontId="5" fillId="9" borderId="9" xfId="0" applyFont="1" applyFill="1" applyBorder="1" applyAlignment="1" applyProtection="1">
      <alignment horizontal="left" vertical="top"/>
      <protection hidden="1"/>
    </xf>
    <xf numFmtId="0" fontId="29" fillId="9" borderId="53" xfId="0" applyFont="1" applyFill="1" applyBorder="1" applyAlignment="1" applyProtection="1">
      <alignment horizontal="left" vertical="top"/>
      <protection hidden="1"/>
    </xf>
    <xf numFmtId="0" fontId="29" fillId="9" borderId="57" xfId="0" applyFont="1" applyFill="1" applyBorder="1" applyAlignment="1" applyProtection="1">
      <alignment horizontal="left" vertical="top"/>
      <protection hidden="1"/>
    </xf>
    <xf numFmtId="0" fontId="29" fillId="9" borderId="72" xfId="0" applyFont="1" applyFill="1" applyBorder="1" applyAlignment="1" applyProtection="1">
      <alignment horizontal="left" vertical="top"/>
      <protection hidden="1"/>
    </xf>
    <xf numFmtId="0" fontId="29" fillId="9" borderId="59" xfId="0" applyFont="1" applyFill="1" applyBorder="1" applyAlignment="1" applyProtection="1">
      <alignment horizontal="left" vertical="top"/>
      <protection hidden="1"/>
    </xf>
    <xf numFmtId="0" fontId="29" fillId="9" borderId="68" xfId="0" applyFont="1" applyFill="1" applyBorder="1" applyAlignment="1" applyProtection="1">
      <alignment horizontal="left" vertical="top"/>
      <protection hidden="1"/>
    </xf>
    <xf numFmtId="0" fontId="29" fillId="9" borderId="30" xfId="0" applyFont="1" applyFill="1" applyBorder="1" applyAlignment="1" applyProtection="1">
      <alignment horizontal="left" vertical="top"/>
      <protection hidden="1"/>
    </xf>
    <xf numFmtId="0" fontId="29" fillId="9" borderId="17" xfId="0" applyFont="1" applyFill="1" applyBorder="1" applyAlignment="1" applyProtection="1">
      <alignment horizontal="left" vertical="top"/>
      <protection hidden="1"/>
    </xf>
    <xf numFmtId="0" fontId="29" fillId="9" borderId="12" xfId="0" applyFont="1" applyFill="1" applyBorder="1" applyAlignment="1" applyProtection="1">
      <alignment horizontal="left" vertical="top"/>
      <protection hidden="1"/>
    </xf>
    <xf numFmtId="0" fontId="28" fillId="9" borderId="47" xfId="0" applyFont="1" applyFill="1" applyBorder="1" applyAlignment="1" applyProtection="1">
      <alignment horizontal="left" vertical="top"/>
      <protection hidden="1"/>
    </xf>
    <xf numFmtId="0" fontId="30" fillId="9" borderId="23" xfId="0" applyFont="1" applyFill="1" applyBorder="1" applyAlignment="1" applyProtection="1">
      <alignment horizontal="left" vertical="top"/>
      <protection hidden="1"/>
    </xf>
    <xf numFmtId="0" fontId="30" fillId="9" borderId="20" xfId="0" applyFont="1" applyFill="1" applyBorder="1" applyAlignment="1" applyProtection="1">
      <alignment horizontal="left" vertical="top"/>
      <protection hidden="1"/>
    </xf>
    <xf numFmtId="0" fontId="17" fillId="9" borderId="30" xfId="0" applyFont="1" applyFill="1" applyBorder="1" applyAlignment="1" applyProtection="1">
      <alignment horizontal="left" vertical="top"/>
      <protection hidden="1"/>
    </xf>
    <xf numFmtId="0" fontId="29" fillId="9" borderId="23" xfId="0" applyFont="1" applyFill="1" applyBorder="1" applyAlignment="1" applyProtection="1">
      <alignment horizontal="left" vertical="top"/>
      <protection hidden="1"/>
    </xf>
    <xf numFmtId="0" fontId="29" fillId="9" borderId="20" xfId="0" applyFont="1" applyFill="1" applyBorder="1" applyAlignment="1" applyProtection="1">
      <alignment horizontal="left" vertical="top"/>
      <protection hidden="1"/>
    </xf>
    <xf numFmtId="0" fontId="28" fillId="0" borderId="47" xfId="0" applyFont="1" applyFill="1" applyBorder="1" applyAlignment="1" applyProtection="1">
      <alignment horizontal="left" vertical="top"/>
      <protection hidden="1"/>
    </xf>
    <xf numFmtId="0" fontId="28" fillId="0" borderId="20" xfId="0" applyFont="1" applyFill="1" applyBorder="1" applyAlignment="1" applyProtection="1">
      <alignment horizontal="left" vertical="top"/>
      <protection hidden="1"/>
    </xf>
    <xf numFmtId="0" fontId="5" fillId="0" borderId="77" xfId="0" applyFont="1" applyFill="1" applyBorder="1" applyAlignment="1" applyProtection="1">
      <alignment horizontal="left" vertical="top"/>
      <protection hidden="1"/>
    </xf>
    <xf numFmtId="0" fontId="5" fillId="0" borderId="47" xfId="0" applyFont="1" applyFill="1" applyBorder="1" applyAlignment="1" applyProtection="1">
      <alignment horizontal="left" vertical="top"/>
      <protection hidden="1"/>
    </xf>
    <xf numFmtId="0" fontId="5" fillId="0" borderId="23" xfId="0" applyFont="1" applyFill="1" applyBorder="1" applyAlignment="1" applyProtection="1">
      <alignment horizontal="left" vertical="top"/>
      <protection hidden="1"/>
    </xf>
    <xf numFmtId="0" fontId="5" fillId="9" borderId="50" xfId="0" applyFont="1" applyFill="1" applyBorder="1" applyAlignment="1" applyProtection="1">
      <alignment horizontal="left" vertical="top"/>
      <protection hidden="1"/>
    </xf>
    <xf numFmtId="0" fontId="5" fillId="9" borderId="53" xfId="0" applyFont="1" applyFill="1" applyBorder="1" applyAlignment="1" applyProtection="1">
      <alignment horizontal="left" vertical="top"/>
      <protection hidden="1"/>
    </xf>
    <xf numFmtId="0" fontId="5" fillId="9" borderId="57" xfId="0" applyFont="1" applyFill="1" applyBorder="1" applyAlignment="1" applyProtection="1">
      <alignment horizontal="left" vertical="top"/>
      <protection hidden="1"/>
    </xf>
    <xf numFmtId="0" fontId="5" fillId="0" borderId="30" xfId="0" applyFont="1" applyFill="1" applyBorder="1" applyAlignment="1" applyProtection="1">
      <alignment horizontal="left" vertical="top"/>
      <protection hidden="1"/>
    </xf>
    <xf numFmtId="0" fontId="5" fillId="0" borderId="17" xfId="0" applyFont="1" applyFill="1" applyBorder="1" applyAlignment="1" applyProtection="1">
      <alignment horizontal="left" vertical="top"/>
      <protection hidden="1"/>
    </xf>
    <xf numFmtId="0" fontId="24" fillId="0" borderId="30" xfId="0" applyFont="1" applyFill="1" applyBorder="1" applyAlignment="1" applyProtection="1">
      <alignment horizontal="left" vertical="top"/>
      <protection hidden="1"/>
    </xf>
    <xf numFmtId="0" fontId="25" fillId="0" borderId="17" xfId="0" applyFont="1" applyFill="1" applyBorder="1" applyAlignment="1" applyProtection="1">
      <alignment horizontal="left" vertical="top"/>
      <protection hidden="1"/>
    </xf>
    <xf numFmtId="0" fontId="24" fillId="0" borderId="9" xfId="0" applyFont="1" applyFill="1" applyBorder="1" applyAlignment="1" applyProtection="1">
      <alignment horizontal="left" vertical="top"/>
      <protection hidden="1"/>
    </xf>
    <xf numFmtId="0" fontId="25" fillId="0" borderId="30" xfId="0" applyFont="1" applyFill="1" applyBorder="1" applyAlignment="1" applyProtection="1">
      <alignment horizontal="left" vertical="top"/>
      <protection hidden="1"/>
    </xf>
    <xf numFmtId="0" fontId="5" fillId="0" borderId="12" xfId="0" applyFont="1" applyFill="1" applyBorder="1" applyAlignment="1" applyProtection="1">
      <alignment horizontal="left" vertical="top"/>
      <protection hidden="1"/>
    </xf>
    <xf numFmtId="0" fontId="24" fillId="9" borderId="47" xfId="0" applyFont="1" applyFill="1" applyBorder="1" applyAlignment="1" applyProtection="1">
      <alignment vertical="top"/>
      <protection hidden="1"/>
    </xf>
    <xf numFmtId="0" fontId="24" fillId="9" borderId="23" xfId="0" applyFont="1" applyFill="1" applyBorder="1" applyAlignment="1" applyProtection="1">
      <alignment vertical="top"/>
      <protection hidden="1"/>
    </xf>
    <xf numFmtId="0" fontId="24" fillId="9" borderId="9" xfId="0" applyFont="1" applyFill="1" applyBorder="1" applyAlignment="1" applyProtection="1">
      <alignment vertical="top"/>
      <protection hidden="1"/>
    </xf>
    <xf numFmtId="0" fontId="24" fillId="9" borderId="17" xfId="0" applyFont="1" applyFill="1" applyBorder="1" applyAlignment="1" applyProtection="1">
      <alignment vertical="top"/>
      <protection hidden="1"/>
    </xf>
    <xf numFmtId="0" fontId="24" fillId="9" borderId="65" xfId="0" applyFont="1" applyFill="1" applyBorder="1" applyAlignment="1" applyProtection="1">
      <alignment vertical="top"/>
      <protection hidden="1"/>
    </xf>
    <xf numFmtId="0" fontId="24" fillId="9" borderId="12" xfId="0" applyFont="1" applyFill="1" applyBorder="1" applyAlignment="1" applyProtection="1">
      <alignment vertical="top"/>
      <protection hidden="1"/>
    </xf>
    <xf numFmtId="0" fontId="25" fillId="9" borderId="23" xfId="0" applyFont="1" applyFill="1" applyBorder="1" applyAlignment="1" applyProtection="1">
      <alignment vertical="top"/>
      <protection hidden="1"/>
    </xf>
    <xf numFmtId="0" fontId="25" fillId="9" borderId="17" xfId="0" applyFont="1" applyFill="1" applyBorder="1" applyAlignment="1" applyProtection="1">
      <alignment vertical="top"/>
      <protection hidden="1"/>
    </xf>
    <xf numFmtId="0" fontId="25" fillId="9" borderId="65" xfId="0" applyFont="1" applyFill="1" applyBorder="1" applyAlignment="1" applyProtection="1">
      <alignment vertical="top"/>
      <protection hidden="1"/>
    </xf>
    <xf numFmtId="0" fontId="25" fillId="9" borderId="12" xfId="0" applyFont="1" applyFill="1" applyBorder="1" applyAlignment="1" applyProtection="1">
      <alignment vertical="top"/>
      <protection hidden="1"/>
    </xf>
    <xf numFmtId="0" fontId="5" fillId="0" borderId="31" xfId="0" applyFont="1" applyBorder="1" applyAlignment="1" applyProtection="1">
      <alignment vertical="top"/>
      <protection hidden="1"/>
    </xf>
    <xf numFmtId="0" fontId="5" fillId="0" borderId="58" xfId="0" applyFont="1" applyBorder="1" applyAlignment="1" applyProtection="1">
      <alignment vertical="top"/>
      <protection hidden="1"/>
    </xf>
    <xf numFmtId="0" fontId="5" fillId="9" borderId="31" xfId="0" applyFont="1" applyFill="1" applyBorder="1" applyAlignment="1" applyProtection="1">
      <alignment vertical="top"/>
      <protection hidden="1"/>
    </xf>
    <xf numFmtId="0" fontId="5" fillId="9" borderId="58" xfId="0" applyFont="1" applyFill="1" applyBorder="1" applyAlignment="1" applyProtection="1">
      <alignment vertical="top"/>
      <protection hidden="1"/>
    </xf>
    <xf numFmtId="0" fontId="5" fillId="9" borderId="39" xfId="0" applyFont="1" applyFill="1" applyBorder="1" applyAlignment="1" applyProtection="1">
      <alignment vertical="top"/>
      <protection hidden="1"/>
    </xf>
    <xf numFmtId="0" fontId="5" fillId="9" borderId="40" xfId="0" applyFont="1" applyFill="1" applyBorder="1" applyAlignment="1" applyProtection="1">
      <alignment vertical="top"/>
      <protection hidden="1"/>
    </xf>
    <xf numFmtId="0" fontId="5" fillId="9" borderId="26" xfId="0" applyFont="1" applyFill="1" applyBorder="1" applyAlignment="1" applyProtection="1">
      <alignment horizontal="left" vertical="top"/>
      <protection hidden="1"/>
    </xf>
    <xf numFmtId="0" fontId="5" fillId="9" borderId="27" xfId="0" applyFont="1" applyFill="1" applyBorder="1" applyAlignment="1" applyProtection="1">
      <alignment horizontal="left" vertical="top"/>
      <protection hidden="1"/>
    </xf>
    <xf numFmtId="0" fontId="5" fillId="0" borderId="9" xfId="0" applyFont="1" applyFill="1" applyBorder="1" applyAlignment="1" applyProtection="1">
      <alignment horizontal="left" vertical="top"/>
      <protection hidden="1"/>
    </xf>
    <xf numFmtId="0" fontId="17" fillId="0" borderId="31" xfId="0" applyFont="1" applyBorder="1" applyAlignment="1" applyProtection="1">
      <alignment vertical="top"/>
      <protection hidden="1"/>
    </xf>
    <xf numFmtId="0" fontId="5" fillId="0" borderId="39" xfId="0" applyFont="1" applyBorder="1" applyAlignment="1" applyProtection="1">
      <alignment horizontal="left" vertical="top"/>
      <protection hidden="1"/>
    </xf>
    <xf numFmtId="0" fontId="5" fillId="0" borderId="40" xfId="0" applyFont="1" applyBorder="1" applyAlignment="1" applyProtection="1">
      <alignment horizontal="left" vertical="top"/>
      <protection hidden="1"/>
    </xf>
    <xf numFmtId="0" fontId="24" fillId="9" borderId="65" xfId="0" applyFont="1" applyFill="1" applyBorder="1" applyAlignment="1" applyProtection="1">
      <alignment horizontal="left" vertical="top"/>
      <protection hidden="1"/>
    </xf>
    <xf numFmtId="0" fontId="25" fillId="0" borderId="65" xfId="0" applyFont="1" applyFill="1" applyBorder="1" applyAlignment="1" applyProtection="1">
      <alignment horizontal="left" vertical="top"/>
      <protection hidden="1"/>
    </xf>
    <xf numFmtId="0" fontId="17" fillId="0" borderId="58" xfId="0" applyFont="1" applyBorder="1" applyAlignment="1" applyProtection="1">
      <alignment horizontal="left" vertical="top"/>
      <protection hidden="1"/>
    </xf>
    <xf numFmtId="0" fontId="5" fillId="0" borderId="58" xfId="0" applyFont="1" applyBorder="1" applyAlignment="1" applyProtection="1">
      <alignment horizontal="left" vertical="top"/>
      <protection hidden="1"/>
    </xf>
    <xf numFmtId="0" fontId="24" fillId="9" borderId="47" xfId="0" applyNumberFormat="1" applyFont="1" applyFill="1" applyBorder="1" applyAlignment="1" applyProtection="1">
      <alignment horizontal="left" vertical="top"/>
      <protection hidden="1"/>
    </xf>
    <xf numFmtId="0" fontId="24" fillId="9" borderId="23" xfId="0" applyNumberFormat="1" applyFont="1" applyFill="1" applyBorder="1" applyAlignment="1" applyProtection="1">
      <alignment horizontal="left" vertical="top"/>
      <protection hidden="1"/>
    </xf>
    <xf numFmtId="0" fontId="24" fillId="9" borderId="9" xfId="0" applyNumberFormat="1" applyFont="1" applyFill="1" applyBorder="1" applyAlignment="1" applyProtection="1">
      <alignment horizontal="left" vertical="top"/>
      <protection hidden="1"/>
    </xf>
    <xf numFmtId="0" fontId="24" fillId="9" borderId="30" xfId="0" applyNumberFormat="1" applyFont="1" applyFill="1" applyBorder="1" applyAlignment="1" applyProtection="1">
      <alignment horizontal="left" vertical="top"/>
      <protection hidden="1"/>
    </xf>
    <xf numFmtId="0" fontId="25" fillId="9" borderId="30" xfId="0" applyNumberFormat="1" applyFont="1" applyFill="1" applyBorder="1" applyAlignment="1" applyProtection="1">
      <alignment horizontal="left" vertical="top"/>
      <protection hidden="1"/>
    </xf>
    <xf numFmtId="0" fontId="17" fillId="9" borderId="47" xfId="0" applyFont="1" applyFill="1" applyBorder="1" applyAlignment="1" applyProtection="1">
      <alignment horizontal="left" vertical="top"/>
      <protection hidden="1"/>
    </xf>
    <xf numFmtId="0" fontId="17" fillId="9" borderId="23" xfId="0" applyFont="1" applyFill="1" applyBorder="1" applyAlignment="1" applyProtection="1">
      <alignment horizontal="left" vertical="top"/>
      <protection hidden="1"/>
    </xf>
    <xf numFmtId="0" fontId="24" fillId="9" borderId="15" xfId="0" applyFont="1" applyFill="1" applyBorder="1" applyAlignment="1" applyProtection="1">
      <alignment horizontal="left" vertical="top"/>
      <protection hidden="1"/>
    </xf>
    <xf numFmtId="0" fontId="25" fillId="9" borderId="19" xfId="0" applyFont="1" applyFill="1" applyBorder="1" applyAlignment="1" applyProtection="1">
      <alignment horizontal="left" vertical="top"/>
      <protection hidden="1"/>
    </xf>
    <xf numFmtId="0" fontId="22" fillId="9" borderId="65" xfId="0" applyFont="1" applyFill="1" applyBorder="1" applyAlignment="1" applyProtection="1">
      <alignment horizontal="left" vertical="top"/>
      <protection hidden="1"/>
    </xf>
    <xf numFmtId="0" fontId="22" fillId="9" borderId="20" xfId="0" applyFont="1" applyFill="1" applyBorder="1" applyAlignment="1" applyProtection="1">
      <alignment horizontal="left" vertical="top"/>
      <protection hidden="1"/>
    </xf>
    <xf numFmtId="0" fontId="22" fillId="9" borderId="30" xfId="0" applyFont="1" applyFill="1" applyBorder="1" applyAlignment="1" applyProtection="1">
      <alignment horizontal="left" vertical="top"/>
      <protection hidden="1"/>
    </xf>
    <xf numFmtId="0" fontId="0" fillId="9" borderId="12" xfId="0" applyFill="1" applyBorder="1" applyAlignment="1" applyProtection="1">
      <alignment horizontal="left" vertical="top"/>
      <protection hidden="1"/>
    </xf>
    <xf numFmtId="0" fontId="22" fillId="9" borderId="9" xfId="0" applyFont="1" applyFill="1" applyBorder="1" applyAlignment="1" applyProtection="1">
      <alignment horizontal="left" vertical="top"/>
      <protection hidden="1"/>
    </xf>
    <xf numFmtId="0" fontId="22" fillId="0" borderId="58" xfId="0" applyFont="1" applyFill="1" applyBorder="1" applyAlignment="1" applyProtection="1">
      <alignment horizontal="left" vertical="top"/>
      <protection hidden="1"/>
    </xf>
    <xf numFmtId="0" fontId="22" fillId="9" borderId="17" xfId="0" applyFont="1" applyFill="1" applyBorder="1" applyAlignment="1" applyProtection="1">
      <alignment horizontal="left" vertical="top"/>
      <protection hidden="1"/>
    </xf>
    <xf numFmtId="0" fontId="28" fillId="9" borderId="23" xfId="0" applyFont="1" applyFill="1" applyBorder="1" applyAlignment="1" applyProtection="1">
      <alignment horizontal="left" vertical="top"/>
      <protection hidden="1"/>
    </xf>
    <xf numFmtId="0" fontId="22" fillId="0" borderId="39" xfId="0" applyFont="1" applyFill="1" applyBorder="1" applyAlignment="1" applyProtection="1">
      <alignment horizontal="left" vertical="top"/>
      <protection hidden="1"/>
    </xf>
    <xf numFmtId="0" fontId="22" fillId="0" borderId="40" xfId="0" applyFont="1" applyFill="1" applyBorder="1" applyAlignment="1" applyProtection="1">
      <alignment horizontal="left" vertical="top"/>
      <protection hidden="1"/>
    </xf>
    <xf numFmtId="0" fontId="22" fillId="9" borderId="47" xfId="0" applyFont="1" applyFill="1" applyBorder="1" applyAlignment="1" applyProtection="1">
      <alignment horizontal="left" vertical="top"/>
      <protection hidden="1"/>
    </xf>
    <xf numFmtId="0" fontId="22" fillId="9" borderId="23" xfId="0" applyFont="1" applyFill="1" applyBorder="1" applyAlignment="1" applyProtection="1">
      <alignment horizontal="left" vertical="top"/>
      <protection hidden="1"/>
    </xf>
    <xf numFmtId="0" fontId="29" fillId="10" borderId="16" xfId="0" applyFont="1" applyFill="1" applyBorder="1" applyAlignment="1" applyProtection="1">
      <alignment horizontal="left" vertical="top"/>
      <protection hidden="1"/>
    </xf>
    <xf numFmtId="0" fontId="29" fillId="10" borderId="11" xfId="0" applyFont="1" applyFill="1" applyBorder="1" applyAlignment="1" applyProtection="1">
      <alignment horizontal="left" vertical="top"/>
      <protection hidden="1"/>
    </xf>
    <xf numFmtId="0" fontId="22" fillId="9" borderId="39" xfId="0" applyFont="1" applyFill="1" applyBorder="1" applyAlignment="1" applyProtection="1">
      <alignment horizontal="left" vertical="top"/>
      <protection hidden="1"/>
    </xf>
    <xf numFmtId="0" fontId="22" fillId="9" borderId="40" xfId="0" applyFont="1" applyFill="1" applyBorder="1" applyAlignment="1" applyProtection="1">
      <alignment horizontal="left" vertical="top"/>
      <protection hidden="1"/>
    </xf>
    <xf numFmtId="0" fontId="28" fillId="9" borderId="65" xfId="0" applyFont="1" applyFill="1" applyBorder="1" applyAlignment="1" applyProtection="1">
      <alignment horizontal="left" vertical="top"/>
      <protection hidden="1"/>
    </xf>
    <xf numFmtId="0" fontId="29" fillId="0" borderId="58" xfId="0" applyFont="1" applyFill="1" applyBorder="1" applyAlignment="1" applyProtection="1">
      <alignment horizontal="left" vertical="top"/>
      <protection hidden="1"/>
    </xf>
    <xf numFmtId="0" fontId="29" fillId="9" borderId="47" xfId="0" applyFont="1" applyFill="1" applyBorder="1" applyAlignment="1" applyProtection="1">
      <alignment horizontal="left" vertical="top"/>
      <protection hidden="1"/>
    </xf>
    <xf numFmtId="0" fontId="29" fillId="0" borderId="31" xfId="0" applyFont="1" applyFill="1" applyBorder="1" applyAlignment="1" applyProtection="1">
      <alignment horizontal="left" vertical="top"/>
      <protection hidden="1"/>
    </xf>
    <xf numFmtId="0" fontId="29" fillId="9" borderId="9" xfId="0" applyFont="1" applyFill="1" applyBorder="1" applyAlignment="1" applyProtection="1">
      <alignment horizontal="left" vertical="top"/>
      <protection hidden="1"/>
    </xf>
    <xf numFmtId="0" fontId="29" fillId="9" borderId="58" xfId="0" applyFont="1" applyFill="1" applyBorder="1" applyAlignment="1" applyProtection="1">
      <alignment horizontal="left" vertical="top"/>
      <protection hidden="1"/>
    </xf>
    <xf numFmtId="0" fontId="22" fillId="10" borderId="8" xfId="0" applyFont="1" applyFill="1" applyBorder="1" applyAlignment="1" applyProtection="1">
      <alignment horizontal="left" vertical="top"/>
      <protection hidden="1"/>
    </xf>
    <xf numFmtId="0" fontId="22" fillId="10" borderId="16" xfId="0" applyFont="1" applyFill="1" applyBorder="1" applyAlignment="1" applyProtection="1">
      <alignment horizontal="left" vertical="top"/>
      <protection hidden="1"/>
    </xf>
    <xf numFmtId="0" fontId="5" fillId="10" borderId="16" xfId="0" applyFont="1" applyFill="1" applyBorder="1" applyAlignment="1" applyProtection="1">
      <alignment horizontal="left" vertical="top"/>
      <protection hidden="1"/>
    </xf>
    <xf numFmtId="0" fontId="17" fillId="0" borderId="58" xfId="0" applyFont="1" applyFill="1" applyBorder="1" applyAlignment="1" applyProtection="1">
      <alignment horizontal="left" vertical="top"/>
      <protection hidden="1"/>
    </xf>
    <xf numFmtId="0" fontId="24" fillId="0" borderId="50" xfId="0" applyFont="1" applyFill="1" applyBorder="1" applyAlignment="1" applyProtection="1">
      <alignment horizontal="left" vertical="top"/>
      <protection hidden="1"/>
    </xf>
    <xf numFmtId="0" fontId="25" fillId="0" borderId="53" xfId="0" applyFont="1" applyFill="1" applyBorder="1" applyAlignment="1" applyProtection="1">
      <alignment horizontal="left" vertical="top"/>
      <protection hidden="1"/>
    </xf>
    <xf numFmtId="0" fontId="24" fillId="0" borderId="57" xfId="0" applyFont="1" applyFill="1" applyBorder="1" applyAlignment="1" applyProtection="1">
      <alignment horizontal="left" vertical="top"/>
      <protection hidden="1"/>
    </xf>
    <xf numFmtId="0" fontId="24" fillId="0" borderId="17" xfId="0" applyFont="1" applyFill="1" applyBorder="1" applyAlignment="1" applyProtection="1">
      <alignment horizontal="left" vertical="top"/>
      <protection hidden="1"/>
    </xf>
    <xf numFmtId="0" fontId="6" fillId="7" borderId="1" xfId="3" applyNumberFormat="1" applyFont="1" applyFill="1" applyBorder="1" applyAlignment="1">
      <alignment horizontal="center" vertical="center"/>
    </xf>
    <xf numFmtId="0" fontId="0" fillId="0" borderId="3" xfId="0" applyNumberFormat="1" applyBorder="1" applyAlignment="1">
      <alignment horizontal="center" vertical="center"/>
    </xf>
    <xf numFmtId="0" fontId="6" fillId="7" borderId="2" xfId="3" applyNumberFormat="1" applyFont="1" applyFill="1" applyBorder="1" applyAlignment="1">
      <alignment horizontal="center" vertical="center"/>
    </xf>
    <xf numFmtId="0" fontId="24" fillId="10" borderId="55" xfId="0" applyFont="1" applyFill="1" applyBorder="1" applyAlignment="1">
      <alignment vertical="top"/>
    </xf>
    <xf numFmtId="0" fontId="24" fillId="10" borderId="18" xfId="0" applyFont="1" applyFill="1" applyBorder="1" applyAlignment="1">
      <alignment vertical="top"/>
    </xf>
    <xf numFmtId="0" fontId="24" fillId="10" borderId="55" xfId="0" applyFont="1" applyFill="1" applyBorder="1" applyAlignment="1">
      <alignment vertical="top" wrapText="1"/>
    </xf>
    <xf numFmtId="0" fontId="24" fillId="10" borderId="18" xfId="0" applyFont="1" applyFill="1" applyBorder="1" applyAlignment="1">
      <alignment vertical="top" wrapText="1"/>
    </xf>
    <xf numFmtId="0" fontId="24" fillId="10" borderId="36" xfId="0" applyFont="1" applyFill="1" applyBorder="1" applyAlignment="1" applyProtection="1">
      <alignment vertical="top"/>
      <protection locked="0"/>
    </xf>
    <xf numFmtId="0" fontId="24" fillId="10" borderId="25" xfId="0" applyFont="1" applyFill="1" applyBorder="1" applyAlignment="1" applyProtection="1">
      <alignment vertical="top"/>
      <protection locked="0"/>
    </xf>
    <xf numFmtId="0" fontId="21" fillId="10" borderId="1" xfId="0" applyFont="1" applyFill="1" applyBorder="1" applyAlignment="1">
      <alignment vertical="top"/>
    </xf>
    <xf numFmtId="0" fontId="21" fillId="10" borderId="3" xfId="0" applyFont="1" applyFill="1" applyBorder="1" applyAlignment="1">
      <alignment vertical="top"/>
    </xf>
    <xf numFmtId="0" fontId="18" fillId="10" borderId="69" xfId="0" applyFont="1" applyFill="1" applyBorder="1" applyAlignment="1">
      <alignment vertical="top" wrapText="1"/>
    </xf>
    <xf numFmtId="0" fontId="18" fillId="10" borderId="21" xfId="0" applyFont="1" applyFill="1" applyBorder="1" applyAlignment="1">
      <alignment vertical="top" wrapText="1"/>
    </xf>
    <xf numFmtId="0" fontId="24" fillId="10" borderId="34" xfId="0" applyFont="1" applyFill="1" applyBorder="1" applyAlignment="1" applyProtection="1">
      <alignment vertical="top"/>
      <protection locked="0"/>
    </xf>
    <xf numFmtId="0" fontId="24" fillId="10" borderId="14" xfId="0" applyFont="1" applyFill="1" applyBorder="1" applyAlignment="1" applyProtection="1">
      <alignment vertical="top"/>
      <protection locked="0"/>
    </xf>
    <xf numFmtId="0" fontId="24" fillId="10" borderId="55" xfId="0" applyFont="1" applyFill="1" applyBorder="1" applyAlignment="1" applyProtection="1">
      <alignment vertical="top"/>
      <protection locked="0"/>
    </xf>
    <xf numFmtId="0" fontId="24" fillId="10" borderId="18" xfId="0" applyFont="1" applyFill="1" applyBorder="1" applyAlignment="1" applyProtection="1">
      <alignment vertical="top"/>
      <protection locked="0"/>
    </xf>
    <xf numFmtId="0" fontId="24" fillId="10" borderId="55" xfId="0" applyFont="1" applyFill="1" applyBorder="1" applyAlignment="1" applyProtection="1">
      <alignment vertical="top" wrapText="1"/>
      <protection locked="0"/>
    </xf>
    <xf numFmtId="0" fontId="24" fillId="10" borderId="18" xfId="0" applyFont="1" applyFill="1" applyBorder="1" applyAlignment="1" applyProtection="1">
      <alignment vertical="top" wrapText="1"/>
      <protection locked="0"/>
    </xf>
    <xf numFmtId="0" fontId="24" fillId="10" borderId="26" xfId="0" applyFont="1" applyFill="1" applyBorder="1" applyAlignment="1" applyProtection="1">
      <alignment vertical="top"/>
      <protection locked="0"/>
    </xf>
    <xf numFmtId="0" fontId="24" fillId="10" borderId="10" xfId="0" applyFont="1" applyFill="1" applyBorder="1" applyAlignment="1" applyProtection="1">
      <alignment vertical="top"/>
      <protection locked="0"/>
    </xf>
    <xf numFmtId="0" fontId="24" fillId="10" borderId="27" xfId="0" applyFont="1" applyFill="1" applyBorder="1" applyAlignment="1" applyProtection="1">
      <alignment vertical="top"/>
      <protection locked="0"/>
    </xf>
    <xf numFmtId="0" fontId="24" fillId="10" borderId="28" xfId="0" applyFont="1" applyFill="1" applyBorder="1" applyAlignment="1" applyProtection="1">
      <alignment vertical="top"/>
      <protection locked="0"/>
    </xf>
    <xf numFmtId="0" fontId="24" fillId="10" borderId="27" xfId="0" applyFont="1" applyFill="1" applyBorder="1" applyAlignment="1" applyProtection="1">
      <alignment vertical="top" wrapText="1"/>
      <protection locked="0"/>
    </xf>
    <xf numFmtId="0" fontId="24" fillId="10" borderId="28" xfId="0" applyFont="1" applyFill="1" applyBorder="1" applyAlignment="1" applyProtection="1">
      <alignment vertical="top" wrapText="1"/>
      <protection locked="0"/>
    </xf>
    <xf numFmtId="0" fontId="24" fillId="10" borderId="29" xfId="0" applyFont="1" applyFill="1" applyBorder="1" applyAlignment="1" applyProtection="1">
      <alignment vertical="top" wrapText="1"/>
      <protection locked="0"/>
    </xf>
    <xf numFmtId="0" fontId="24" fillId="10" borderId="13" xfId="0" applyFont="1" applyFill="1" applyBorder="1" applyAlignment="1" applyProtection="1">
      <alignment vertical="top" wrapText="1"/>
      <protection locked="0"/>
    </xf>
    <xf numFmtId="0" fontId="21" fillId="10" borderId="31" xfId="0" applyFont="1" applyFill="1" applyBorder="1" applyAlignment="1">
      <alignment vertical="top" wrapText="1"/>
    </xf>
    <xf numFmtId="0" fontId="21" fillId="10" borderId="33" xfId="0" applyFont="1" applyFill="1" applyBorder="1" applyAlignment="1">
      <alignment vertical="top" wrapText="1"/>
    </xf>
    <xf numFmtId="0" fontId="24" fillId="10" borderId="36" xfId="0" applyFont="1" applyFill="1" applyBorder="1" applyAlignment="1">
      <alignment vertical="top" wrapText="1"/>
    </xf>
    <xf numFmtId="0" fontId="24" fillId="10" borderId="25" xfId="0" applyFont="1" applyFill="1" applyBorder="1" applyAlignment="1">
      <alignment vertical="top" wrapText="1"/>
    </xf>
    <xf numFmtId="0" fontId="21" fillId="10" borderId="31" xfId="0" applyFont="1" applyFill="1" applyBorder="1" applyAlignment="1">
      <alignment vertical="top"/>
    </xf>
    <xf numFmtId="0" fontId="21" fillId="10" borderId="33" xfId="0" applyFont="1" applyFill="1" applyBorder="1" applyAlignment="1">
      <alignment vertical="top"/>
    </xf>
    <xf numFmtId="0" fontId="24" fillId="10" borderId="34" xfId="0" applyFont="1" applyFill="1" applyBorder="1" applyAlignment="1">
      <alignment vertical="top" wrapText="1"/>
    </xf>
    <xf numFmtId="0" fontId="24" fillId="10" borderId="14" xfId="0" applyFont="1" applyFill="1" applyBorder="1" applyAlignment="1">
      <alignment vertical="top" wrapText="1"/>
    </xf>
    <xf numFmtId="0" fontId="12" fillId="10" borderId="34" xfId="0" applyFont="1" applyFill="1" applyBorder="1" applyAlignment="1">
      <alignment vertical="top" wrapText="1"/>
    </xf>
    <xf numFmtId="0" fontId="12" fillId="10" borderId="14" xfId="0" applyFont="1" applyFill="1" applyBorder="1" applyAlignment="1">
      <alignment vertical="top" wrapText="1"/>
    </xf>
    <xf numFmtId="0" fontId="24" fillId="10" borderId="27" xfId="0" applyFont="1" applyFill="1" applyBorder="1" applyAlignment="1">
      <alignment vertical="top" wrapText="1"/>
    </xf>
    <xf numFmtId="0" fontId="24" fillId="10" borderId="28" xfId="0" applyFont="1" applyFill="1" applyBorder="1" applyAlignment="1">
      <alignment vertical="top" wrapText="1"/>
    </xf>
    <xf numFmtId="0" fontId="21" fillId="10" borderId="2" xfId="0" applyFont="1" applyFill="1" applyBorder="1" applyAlignment="1">
      <alignment vertical="top"/>
    </xf>
    <xf numFmtId="0" fontId="5" fillId="9" borderId="32" xfId="0" applyFont="1" applyFill="1" applyBorder="1" applyAlignment="1">
      <alignment vertical="top" wrapText="1"/>
    </xf>
    <xf numFmtId="0" fontId="5" fillId="9" borderId="0" xfId="0" applyFont="1" applyFill="1" applyBorder="1" applyAlignment="1">
      <alignment vertical="top" wrapText="1"/>
    </xf>
    <xf numFmtId="0" fontId="21" fillId="10" borderId="26" xfId="0" applyFont="1" applyFill="1" applyBorder="1" applyAlignment="1">
      <alignment vertical="top" wrapText="1"/>
    </xf>
    <xf numFmtId="0" fontId="21" fillId="10" borderId="10" xfId="0" applyFont="1" applyFill="1" applyBorder="1" applyAlignment="1">
      <alignment vertical="top" wrapText="1"/>
    </xf>
    <xf numFmtId="0" fontId="18" fillId="10" borderId="29" xfId="0" applyFont="1" applyFill="1" applyBorder="1" applyAlignment="1">
      <alignment vertical="top" wrapText="1"/>
    </xf>
    <xf numFmtId="0" fontId="18" fillId="10" borderId="13" xfId="0" applyFont="1" applyFill="1" applyBorder="1" applyAlignment="1">
      <alignment vertical="top" wrapText="1"/>
    </xf>
    <xf numFmtId="0" fontId="5" fillId="10" borderId="0" xfId="0" applyFont="1" applyFill="1" applyAlignment="1">
      <alignment vertical="top" wrapText="1"/>
    </xf>
    <xf numFmtId="0" fontId="12" fillId="10" borderId="70" xfId="0" applyFont="1" applyFill="1" applyBorder="1" applyAlignment="1" applyProtection="1">
      <alignment vertical="top"/>
      <protection locked="0"/>
    </xf>
    <xf numFmtId="0" fontId="12" fillId="10" borderId="63" xfId="0" applyFont="1" applyFill="1" applyBorder="1" applyAlignment="1" applyProtection="1">
      <alignment vertical="top"/>
      <protection locked="0"/>
    </xf>
  </cellXfs>
  <cellStyles count="11">
    <cellStyle name="Comma [00]" xfId="10"/>
    <cellStyle name="Comma 8" xfId="5"/>
    <cellStyle name="Hyperlink" xfId="2" builtinId="8"/>
    <cellStyle name="Hyperlink 4" xfId="9"/>
    <cellStyle name="Normal" xfId="0" builtinId="0"/>
    <cellStyle name="Normal 2" xfId="1"/>
    <cellStyle name="Normal 2 2" xfId="3"/>
    <cellStyle name="Normal 3 2" xfId="8"/>
    <cellStyle name="Normal 4" xfId="4"/>
    <cellStyle name="Percent [0]" xfId="7"/>
    <cellStyle name="Percent 2" xfId="6"/>
  </cellStyles>
  <dxfs count="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roduction!M1"/></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46890</xdr:colOff>
      <xdr:row>0</xdr:row>
      <xdr:rowOff>54708</xdr:rowOff>
    </xdr:from>
    <xdr:to>
      <xdr:col>1</xdr:col>
      <xdr:colOff>912889</xdr:colOff>
      <xdr:row>2</xdr:row>
      <xdr:rowOff>9268</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515" y="54708"/>
          <a:ext cx="865999" cy="5451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54705</xdr:colOff>
      <xdr:row>0</xdr:row>
      <xdr:rowOff>54708</xdr:rowOff>
    </xdr:from>
    <xdr:to>
      <xdr:col>1</xdr:col>
      <xdr:colOff>920704</xdr:colOff>
      <xdr:row>2</xdr:row>
      <xdr:rowOff>9268</xdr:rowOff>
    </xdr:to>
    <xdr:pic>
      <xdr:nvPicPr>
        <xdr:cNvPr id="2" name="Picture 1">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330" y="54708"/>
          <a:ext cx="865999" cy="54511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99588</xdr:colOff>
          <xdr:row>15</xdr:row>
          <xdr:rowOff>9053</xdr:rowOff>
        </xdr:from>
        <xdr:to>
          <xdr:col>2</xdr:col>
          <xdr:colOff>325925</xdr:colOff>
          <xdr:row>16</xdr:row>
          <xdr:rowOff>27160</xdr:rowOff>
        </xdr:to>
        <xdr:sp macro="" textlink="">
          <xdr:nvSpPr>
            <xdr:cNvPr id="18433" name="Button 1" hidden="1">
              <a:extLst>
                <a:ext uri="{63B3BB69-23CF-44E3-9099-C40C66FF867C}">
                  <a14:compatExt spid="_x0000_s18433"/>
                </a:ext>
                <a:ext uri="{FF2B5EF4-FFF2-40B4-BE49-F238E27FC236}">
                  <a16:creationId xmlns:a16="http://schemas.microsoft.com/office/drawing/2014/main" id="{00000000-0008-0000-1100-000001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Set Test Data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470780</xdr:colOff>
          <xdr:row>15</xdr:row>
          <xdr:rowOff>9053</xdr:rowOff>
        </xdr:from>
        <xdr:to>
          <xdr:col>4</xdr:col>
          <xdr:colOff>289711</xdr:colOff>
          <xdr:row>16</xdr:row>
          <xdr:rowOff>36214</xdr:rowOff>
        </xdr:to>
        <xdr:sp macro="" textlink="">
          <xdr:nvSpPr>
            <xdr:cNvPr id="18434" name="Button 2" hidden="1">
              <a:extLst>
                <a:ext uri="{63B3BB69-23CF-44E3-9099-C40C66FF867C}">
                  <a14:compatExt spid="_x0000_s18434"/>
                </a:ext>
                <a:ext uri="{FF2B5EF4-FFF2-40B4-BE49-F238E27FC236}">
                  <a16:creationId xmlns:a16="http://schemas.microsoft.com/office/drawing/2014/main" id="{00000000-0008-0000-1100-000002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Clear Test Data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99588</xdr:colOff>
          <xdr:row>20</xdr:row>
          <xdr:rowOff>135802</xdr:rowOff>
        </xdr:from>
        <xdr:to>
          <xdr:col>3</xdr:col>
          <xdr:colOff>72428</xdr:colOff>
          <xdr:row>20</xdr:row>
          <xdr:rowOff>389299</xdr:rowOff>
        </xdr:to>
        <xdr:sp macro="" textlink="">
          <xdr:nvSpPr>
            <xdr:cNvPr id="18435" name="btnCreatePublic" hidden="1">
              <a:extLst>
                <a:ext uri="{63B3BB69-23CF-44E3-9099-C40C66FF867C}">
                  <a14:compatExt spid="_x0000_s18435"/>
                </a:ext>
                <a:ext uri="{FF2B5EF4-FFF2-40B4-BE49-F238E27FC236}">
                  <a16:creationId xmlns:a16="http://schemas.microsoft.com/office/drawing/2014/main" id="{00000000-0008-0000-1100-0000035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Create Public Version</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54708</xdr:rowOff>
    </xdr:from>
    <xdr:to>
      <xdr:col>1</xdr:col>
      <xdr:colOff>897789</xdr:colOff>
      <xdr:row>2</xdr:row>
      <xdr:rowOff>9268</xdr:rowOff>
    </xdr:to>
    <xdr:pic>
      <xdr:nvPicPr>
        <xdr:cNvPr id="2" name="Picture 1">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17" y="54708"/>
          <a:ext cx="859689" cy="5472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54709</xdr:rowOff>
    </xdr:from>
    <xdr:to>
      <xdr:col>1</xdr:col>
      <xdr:colOff>904099</xdr:colOff>
      <xdr:row>2</xdr:row>
      <xdr:rowOff>9269</xdr:rowOff>
    </xdr:to>
    <xdr:pic>
      <xdr:nvPicPr>
        <xdr:cNvPr id="2" name="Picture 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17" y="54709"/>
          <a:ext cx="865999" cy="5472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0</xdr:row>
      <xdr:rowOff>54708</xdr:rowOff>
    </xdr:from>
    <xdr:to>
      <xdr:col>1</xdr:col>
      <xdr:colOff>904099</xdr:colOff>
      <xdr:row>2</xdr:row>
      <xdr:rowOff>9268</xdr:rowOff>
    </xdr:to>
    <xdr:pic>
      <xdr:nvPicPr>
        <xdr:cNvPr id="2" name="Picture 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17" y="54708"/>
          <a:ext cx="865999" cy="5472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0</xdr:row>
      <xdr:rowOff>54708</xdr:rowOff>
    </xdr:from>
    <xdr:to>
      <xdr:col>1</xdr:col>
      <xdr:colOff>897790</xdr:colOff>
      <xdr:row>2</xdr:row>
      <xdr:rowOff>9268</xdr:rowOff>
    </xdr:to>
    <xdr:pic>
      <xdr:nvPicPr>
        <xdr:cNvPr id="2" name="Picture 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17" y="54708"/>
          <a:ext cx="859690" cy="54722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0</xdr:row>
      <xdr:rowOff>54708</xdr:rowOff>
    </xdr:from>
    <xdr:to>
      <xdr:col>1</xdr:col>
      <xdr:colOff>904099</xdr:colOff>
      <xdr:row>2</xdr:row>
      <xdr:rowOff>9268</xdr:rowOff>
    </xdr:to>
    <xdr:pic>
      <xdr:nvPicPr>
        <xdr:cNvPr id="2" name="Picture 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17" y="54708"/>
          <a:ext cx="865999" cy="54722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xdr:colOff>
      <xdr:row>0</xdr:row>
      <xdr:rowOff>54708</xdr:rowOff>
    </xdr:from>
    <xdr:to>
      <xdr:col>1</xdr:col>
      <xdr:colOff>904099</xdr:colOff>
      <xdr:row>2</xdr:row>
      <xdr:rowOff>9268</xdr:rowOff>
    </xdr:to>
    <xdr:pic>
      <xdr:nvPicPr>
        <xdr:cNvPr id="2" name="Picture 1">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17" y="54708"/>
          <a:ext cx="865999" cy="54722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0</xdr:row>
      <xdr:rowOff>54708</xdr:rowOff>
    </xdr:from>
    <xdr:to>
      <xdr:col>1</xdr:col>
      <xdr:colOff>904099</xdr:colOff>
      <xdr:row>2</xdr:row>
      <xdr:rowOff>9268</xdr:rowOff>
    </xdr:to>
    <xdr:pic>
      <xdr:nvPicPr>
        <xdr:cNvPr id="2" name="Picture 1">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17" y="54708"/>
          <a:ext cx="865999" cy="54722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38100</xdr:colOff>
      <xdr:row>0</xdr:row>
      <xdr:rowOff>54708</xdr:rowOff>
    </xdr:from>
    <xdr:to>
      <xdr:col>1</xdr:col>
      <xdr:colOff>897788</xdr:colOff>
      <xdr:row>2</xdr:row>
      <xdr:rowOff>9268</xdr:rowOff>
    </xdr:to>
    <xdr:pic>
      <xdr:nvPicPr>
        <xdr:cNvPr id="2" name="Picture 1">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17" y="54708"/>
          <a:ext cx="859688" cy="5472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scharwatt/Documents/MMC/R3%20Mobile%20Money%20Certification%20Toolkit%20Apr2018_003%20(0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structions"/>
      <sheetName val="1"/>
      <sheetName val="2"/>
      <sheetName val="3"/>
      <sheetName val="4"/>
      <sheetName val="5"/>
      <sheetName val="6"/>
      <sheetName val="7"/>
      <sheetName val="8"/>
      <sheetName val="Self-assessment Summary"/>
      <sheetName val="Self-assessment Charts"/>
      <sheetName val="Self-assessment charts (pie)"/>
      <sheetName val="External Assessment Summary"/>
      <sheetName val="External Assessment Charts"/>
      <sheetName val="Report"/>
      <sheetName val="Definitions"/>
      <sheetName val="Drivers"/>
      <sheetName val="All"/>
      <sheetName val="Migration"/>
      <sheetName val="R3 Mobile Money Certification T"/>
    </sheetNames>
    <definedNames>
      <definedName name="sBuildPublicVersion_v2"/>
      <definedName name="sClearTestData"/>
      <definedName name="sSetTestData"/>
    </definedNames>
    <sheetDataSet>
      <sheetData sheetId="0"/>
      <sheetData sheetId="1"/>
      <sheetData sheetId="2"/>
      <sheetData sheetId="3"/>
      <sheetData sheetId="4"/>
      <sheetData sheetId="5"/>
      <sheetData sheetId="6"/>
      <sheetData sheetId="7"/>
      <sheetData sheetId="8"/>
      <sheetData sheetId="9"/>
      <sheetData sheetId="10">
        <row r="10">
          <cell r="B10" t="str">
            <v>Required</v>
          </cell>
        </row>
      </sheetData>
      <sheetData sheetId="11">
        <row r="10">
          <cell r="D10" t="str">
            <v>All</v>
          </cell>
        </row>
      </sheetData>
      <sheetData sheetId="12">
        <row r="10">
          <cell r="D10" t="str">
            <v>All</v>
          </cell>
        </row>
      </sheetData>
      <sheetData sheetId="13">
        <row r="10">
          <cell r="B10" t="str">
            <v>Required</v>
          </cell>
        </row>
      </sheetData>
      <sheetData sheetId="14">
        <row r="13">
          <cell r="P13" t="str">
            <v>1.1</v>
          </cell>
        </row>
      </sheetData>
      <sheetData sheetId="15"/>
      <sheetData sheetId="16"/>
      <sheetData sheetId="17"/>
      <sheetData sheetId="18"/>
      <sheetData sheetId="19"/>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hyperlink" Target="http://www.iso.org/iso/catalogue_detail?csnumber=56742" TargetMode="External"/><Relationship Id="rId18" Type="http://schemas.openxmlformats.org/officeDocument/2006/relationships/hyperlink" Target="http://www.bis.org/publ/bcbs275.pdf" TargetMode="External"/><Relationship Id="rId26" Type="http://schemas.openxmlformats.org/officeDocument/2006/relationships/hyperlink" Target="http://www.iso.org/iso/catalogue_detail?csnumber=51987" TargetMode="External"/><Relationship Id="rId39" Type="http://schemas.openxmlformats.org/officeDocument/2006/relationships/hyperlink" Target="http://www.gsma.com/mobilefordevelopment/wp-content/uploads/2015/10/Proportional-risk-based-AMLCFT-regimes-for-mobile-money.pdf" TargetMode="External"/><Relationship Id="rId21" Type="http://schemas.openxmlformats.org/officeDocument/2006/relationships/hyperlink" Target="http://www.sfc.hk/web/EN/files/IS/AML/SELF_ASSESSMENT_CHECKLIST_ENG.xlsx" TargetMode="External"/><Relationship Id="rId34" Type="http://schemas.openxmlformats.org/officeDocument/2006/relationships/hyperlink" Target="https://www.axelos.com/best-practice-solutions/itil/" TargetMode="External"/><Relationship Id="rId42" Type="http://schemas.openxmlformats.org/officeDocument/2006/relationships/hyperlink" Target="http://www.iso.org/iso/catalogue_detail?csnumber=51987" TargetMode="External"/><Relationship Id="rId47" Type="http://schemas.openxmlformats.org/officeDocument/2006/relationships/hyperlink" Target="http://www.iso.org/iso/catalogue_detail?csnumber=43755" TargetMode="External"/><Relationship Id="rId50" Type="http://schemas.openxmlformats.org/officeDocument/2006/relationships/hyperlink" Target="https://www.axelos.com/best-practice-solutions/itil/" TargetMode="External"/><Relationship Id="rId7" Type="http://schemas.openxmlformats.org/officeDocument/2006/relationships/hyperlink" Target="https://www.pcisecuritystandards.org/documents/pci_dss_v2.pdf" TargetMode="External"/><Relationship Id="rId2" Type="http://schemas.openxmlformats.org/officeDocument/2006/relationships/hyperlink" Target="http://www.bis.org/publ/bcbs98.pdf" TargetMode="External"/><Relationship Id="rId16" Type="http://schemas.openxmlformats.org/officeDocument/2006/relationships/hyperlink" Target="http://csrc.nist.gov/" TargetMode="External"/><Relationship Id="rId29" Type="http://schemas.openxmlformats.org/officeDocument/2006/relationships/hyperlink" Target="http://www.iso.org/iso/catalogue_detail?csnumber=54533" TargetMode="External"/><Relationship Id="rId11" Type="http://schemas.openxmlformats.org/officeDocument/2006/relationships/hyperlink" Target="http://www.iso.org/iso/catalogue_detail?csnumber=50050" TargetMode="External"/><Relationship Id="rId24" Type="http://schemas.openxmlformats.org/officeDocument/2006/relationships/hyperlink" Target="https://www.pcisecuritystandards.org/documents/pci_dss_v2.pdf" TargetMode="External"/><Relationship Id="rId32" Type="http://schemas.openxmlformats.org/officeDocument/2006/relationships/hyperlink" Target="http://www.iso.org/iso/iso_catalogue/catalogue_tc/catalogue_detail.htm?csnumber=45123" TargetMode="External"/><Relationship Id="rId37" Type="http://schemas.openxmlformats.org/officeDocument/2006/relationships/hyperlink" Target="http://www.sfc.hk/web/EN/files/IS/AML/SELF_ASSESSMENT_CHECKLIST_ENG.xlsx" TargetMode="External"/><Relationship Id="rId40" Type="http://schemas.openxmlformats.org/officeDocument/2006/relationships/hyperlink" Target="https://www.pcisecuritystandards.org/documents/pci_dss_v2.pdf" TargetMode="External"/><Relationship Id="rId45" Type="http://schemas.openxmlformats.org/officeDocument/2006/relationships/hyperlink" Target="http://www.iso.org/iso/catalogue_detail?csnumber=54533" TargetMode="External"/><Relationship Id="rId53" Type="http://schemas.openxmlformats.org/officeDocument/2006/relationships/drawing" Target="../drawings/drawing10.xml"/><Relationship Id="rId5" Type="http://schemas.openxmlformats.org/officeDocument/2006/relationships/hyperlink" Target="http://www.gsma.com/mobilefordevelopment/wp-content/uploads/2014/06/Final_Risk-Management-Toolkit-Summary.pdf" TargetMode="External"/><Relationship Id="rId10" Type="http://schemas.openxmlformats.org/officeDocument/2006/relationships/hyperlink" Target="http://www.iso.org/iso/catalogue_detail.htm?csnumber=50624" TargetMode="External"/><Relationship Id="rId19" Type="http://schemas.openxmlformats.org/officeDocument/2006/relationships/hyperlink" Target="http://www.bis.org/publ/bcbs98.pdf" TargetMode="External"/><Relationship Id="rId31" Type="http://schemas.openxmlformats.org/officeDocument/2006/relationships/hyperlink" Target="http://www.iso.org/iso/catalogue_detail?csnumber=43755" TargetMode="External"/><Relationship Id="rId44" Type="http://schemas.openxmlformats.org/officeDocument/2006/relationships/hyperlink" Target="http://www.iso.org/iso/catalogue_detail?csnumber=50050" TargetMode="External"/><Relationship Id="rId52" Type="http://schemas.openxmlformats.org/officeDocument/2006/relationships/printerSettings" Target="../printerSettings/printerSettings10.bin"/><Relationship Id="rId4" Type="http://schemas.openxmlformats.org/officeDocument/2006/relationships/hyperlink" Target="http://www.sfc.hk/web/EN/files/IS/AML/SELF_ASSESSMENT_CHECKLIST_ENG.xlsx" TargetMode="External"/><Relationship Id="rId9" Type="http://schemas.openxmlformats.org/officeDocument/2006/relationships/hyperlink" Target="http://www.iso.org/iso/catalogue_detail?csnumber=51987" TargetMode="External"/><Relationship Id="rId14" Type="http://schemas.openxmlformats.org/officeDocument/2006/relationships/hyperlink" Target="http://www.iso.org/iso/catalogue_detail?csnumber=43755" TargetMode="External"/><Relationship Id="rId22" Type="http://schemas.openxmlformats.org/officeDocument/2006/relationships/hyperlink" Target="http://www.gsma.com/mobilefordevelopment/wp-content/uploads/2014/06/Final_Risk-Management-Toolkit-Summary.pdf" TargetMode="External"/><Relationship Id="rId27" Type="http://schemas.openxmlformats.org/officeDocument/2006/relationships/hyperlink" Target="http://www.iso.org/iso/catalogue_detail.htm?csnumber=50624" TargetMode="External"/><Relationship Id="rId30" Type="http://schemas.openxmlformats.org/officeDocument/2006/relationships/hyperlink" Target="http://www.iso.org/iso/catalogue_detail?csnumber=56742" TargetMode="External"/><Relationship Id="rId35" Type="http://schemas.openxmlformats.org/officeDocument/2006/relationships/hyperlink" Target="http://www.bis.org/publ/bcbs98.pdf" TargetMode="External"/><Relationship Id="rId43" Type="http://schemas.openxmlformats.org/officeDocument/2006/relationships/hyperlink" Target="http://www.iso.org/iso/catalogue_detail.htm?csnumber=50624" TargetMode="External"/><Relationship Id="rId48" Type="http://schemas.openxmlformats.org/officeDocument/2006/relationships/hyperlink" Target="http://www.iso.org/iso/iso_catalogue/catalogue_tc/catalogue_detail.htm?csnumber=45123" TargetMode="External"/><Relationship Id="rId8" Type="http://schemas.openxmlformats.org/officeDocument/2006/relationships/hyperlink" Target="http://www.iso.org/iso/catalogue_detail?csnumber=51986" TargetMode="External"/><Relationship Id="rId51" Type="http://schemas.openxmlformats.org/officeDocument/2006/relationships/hyperlink" Target="http://www.bis.org/publ/bcbs275.pdf" TargetMode="External"/><Relationship Id="rId3" Type="http://schemas.openxmlformats.org/officeDocument/2006/relationships/hyperlink" Target="http://www.ecb.europa.eu/paym/cons/pdf/131120/recommendationsforthesecurityofmobilepaymentsdraftpc201311en.pdf" TargetMode="External"/><Relationship Id="rId12" Type="http://schemas.openxmlformats.org/officeDocument/2006/relationships/hyperlink" Target="http://www.iso.org/iso/catalogue_detail?csnumber=54533" TargetMode="External"/><Relationship Id="rId17" Type="http://schemas.openxmlformats.org/officeDocument/2006/relationships/hyperlink" Target="https://www.axelos.com/best-practice-solutions/itil/" TargetMode="External"/><Relationship Id="rId25" Type="http://schemas.openxmlformats.org/officeDocument/2006/relationships/hyperlink" Target="http://www.iso.org/iso/catalogue_detail?csnumber=51986" TargetMode="External"/><Relationship Id="rId33" Type="http://schemas.openxmlformats.org/officeDocument/2006/relationships/hyperlink" Target="http://csrc.nist.gov/" TargetMode="External"/><Relationship Id="rId38" Type="http://schemas.openxmlformats.org/officeDocument/2006/relationships/hyperlink" Target="http://www.gsma.com/mobilefordevelopment/wp-content/uploads/2014/06/Final_Risk-Management-Toolkit-Summary.pdf" TargetMode="External"/><Relationship Id="rId46" Type="http://schemas.openxmlformats.org/officeDocument/2006/relationships/hyperlink" Target="http://www.iso.org/iso/catalogue_detail?csnumber=56742" TargetMode="External"/><Relationship Id="rId20" Type="http://schemas.openxmlformats.org/officeDocument/2006/relationships/hyperlink" Target="http://www.ecb.europa.eu/paym/cons/pdf/131120/recommendationsforthesecurityofmobilepaymentsdraftpc201311en.pdf" TargetMode="External"/><Relationship Id="rId41" Type="http://schemas.openxmlformats.org/officeDocument/2006/relationships/hyperlink" Target="http://www.iso.org/iso/catalogue_detail?csnumber=51986" TargetMode="External"/><Relationship Id="rId1" Type="http://schemas.openxmlformats.org/officeDocument/2006/relationships/hyperlink" Target="http://www.bis.org/publ/bcbs275.pdf" TargetMode="External"/><Relationship Id="rId6" Type="http://schemas.openxmlformats.org/officeDocument/2006/relationships/hyperlink" Target="http://www.gsma.com/mobilefordevelopment/wp-content/uploads/2015/10/Proportional-risk-based-AMLCFT-regimes-for-mobile-money.pdf" TargetMode="External"/><Relationship Id="rId15" Type="http://schemas.openxmlformats.org/officeDocument/2006/relationships/hyperlink" Target="http://www.iso.org/iso/iso_catalogue/catalogue_tc/catalogue_detail.htm?csnumber=45123" TargetMode="External"/><Relationship Id="rId23" Type="http://schemas.openxmlformats.org/officeDocument/2006/relationships/hyperlink" Target="http://www.gsma.com/mobilefordevelopment/wp-content/uploads/2015/10/Proportional-risk-based-AMLCFT-regimes-for-mobile-money.pdf" TargetMode="External"/><Relationship Id="rId28" Type="http://schemas.openxmlformats.org/officeDocument/2006/relationships/hyperlink" Target="http://www.iso.org/iso/catalogue_detail?csnumber=50050" TargetMode="External"/><Relationship Id="rId36" Type="http://schemas.openxmlformats.org/officeDocument/2006/relationships/hyperlink" Target="http://www.ecb.europa.eu/paym/cons/pdf/131120/recommendationsforthesecurityofmobilepaymentsdraftpc201311en.pdf" TargetMode="External"/><Relationship Id="rId49" Type="http://schemas.openxmlformats.org/officeDocument/2006/relationships/hyperlink" Target="http://csrc.nist.gov/"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E41"/>
  <sheetViews>
    <sheetView showGridLines="0" showZeros="0" tabSelected="1" zoomScale="90" zoomScaleNormal="90" zoomScalePageLayoutView="90" workbookViewId="0">
      <pane xSplit="1" ySplit="4" topLeftCell="B5" activePane="bottomRight" state="frozen"/>
      <selection activeCell="B5" sqref="B5:B6"/>
      <selection pane="topRight" activeCell="B5" sqref="B5:B6"/>
      <selection pane="bottomLeft" activeCell="B5" sqref="B5:B6"/>
      <selection pane="bottomRight" activeCell="B5" sqref="B5:B6"/>
    </sheetView>
  </sheetViews>
  <sheetFormatPr defaultColWidth="8.7109375" defaultRowHeight="14.3" x14ac:dyDescent="0.25"/>
  <cols>
    <col min="1" max="1" width="0.7109375" customWidth="1"/>
    <col min="2" max="2" width="30.7109375" customWidth="1"/>
    <col min="3" max="3" width="15.7109375" style="156" customWidth="1"/>
    <col min="4" max="4" width="50.7109375" customWidth="1"/>
    <col min="5" max="5" width="75.7109375" style="155" customWidth="1"/>
    <col min="6" max="6" width="0.7109375" customWidth="1"/>
    <col min="7" max="7" width="7.7109375" customWidth="1"/>
    <col min="8" max="8" width="0.7109375" customWidth="1"/>
    <col min="9" max="9" width="2.7109375" hidden="1" customWidth="1"/>
    <col min="10" max="10" width="30.7109375" hidden="1" customWidth="1"/>
    <col min="11" max="11" width="15.7109375" hidden="1" customWidth="1"/>
    <col min="12" max="12" width="35.7109375" hidden="1" customWidth="1"/>
    <col min="13" max="13" width="70.7109375" style="155" hidden="1" customWidth="1"/>
    <col min="14" max="14" width="2.7109375" hidden="1" customWidth="1"/>
    <col min="15" max="15" width="30.7109375" hidden="1" customWidth="1"/>
    <col min="16" max="16" width="15.7109375" hidden="1" customWidth="1"/>
    <col min="17" max="17" width="35.7109375" hidden="1" customWidth="1"/>
    <col min="18" max="18" width="70.7109375" style="155" hidden="1" customWidth="1"/>
    <col min="19" max="19" width="2.7109375" hidden="1" customWidth="1"/>
    <col min="20" max="20" width="30.7109375" hidden="1" customWidth="1"/>
    <col min="21" max="21" width="15.7109375" hidden="1" customWidth="1"/>
    <col min="22" max="22" width="35.7109375" hidden="1" customWidth="1"/>
    <col min="23" max="23" width="70.7109375" style="155" hidden="1" customWidth="1"/>
    <col min="24" max="24" width="2.7109375" hidden="1" customWidth="1" collapsed="1"/>
    <col min="25" max="25" width="30.7109375" hidden="1" customWidth="1"/>
    <col min="26" max="26" width="15.7109375" hidden="1" customWidth="1"/>
    <col min="27" max="27" width="35.7109375" hidden="1" customWidth="1"/>
    <col min="28" max="28" width="70.7109375" style="155" hidden="1" customWidth="1"/>
    <col min="29" max="29" width="2.7109375" hidden="1" customWidth="1" collapsed="1"/>
    <col min="30" max="30" width="8.7109375" hidden="1" customWidth="1" collapsed="1"/>
    <col min="31" max="31" width="8.7109375" hidden="1" customWidth="1"/>
  </cols>
  <sheetData>
    <row r="1" spans="1:29" s="1" customFormat="1" ht="5.2" customHeight="1" thickBot="1" x14ac:dyDescent="0.25">
      <c r="C1" s="2"/>
      <c r="E1" s="3"/>
      <c r="I1" s="4"/>
      <c r="J1" s="5"/>
      <c r="K1" s="5"/>
      <c r="L1" s="5"/>
      <c r="M1" s="6"/>
      <c r="N1" s="4" t="s">
        <v>0</v>
      </c>
      <c r="O1" s="7"/>
      <c r="P1" s="7"/>
      <c r="Q1" s="7"/>
      <c r="R1" s="8"/>
      <c r="S1" s="4" t="s">
        <v>0</v>
      </c>
      <c r="T1" s="9"/>
      <c r="U1" s="9"/>
      <c r="V1" s="9"/>
      <c r="W1" s="10"/>
      <c r="X1" s="4" t="s">
        <v>0</v>
      </c>
      <c r="Y1" s="11"/>
      <c r="Z1" s="11"/>
      <c r="AA1" s="11"/>
      <c r="AB1" s="12"/>
      <c r="AC1" s="4" t="s">
        <v>0</v>
      </c>
    </row>
    <row r="2" spans="1:29" s="1" customFormat="1" ht="41.2" customHeight="1" thickBot="1" x14ac:dyDescent="0.3">
      <c r="B2" s="1031" t="str">
        <f>CHOOSE(LanguageNumber,J2,O2,T2,Y2)</f>
        <v>MOBILE MONEY CERTIFICATION</v>
      </c>
      <c r="C2" s="1032">
        <f>CHOOSE(LanguageNumber,K2,P2,U2,Z2)</f>
        <v>0</v>
      </c>
      <c r="D2" s="1032">
        <f>CHOOSE(LanguageNumber,L2,Q2,V2,AA2)</f>
        <v>0</v>
      </c>
      <c r="E2" s="1033">
        <f>CHOOSE(LanguageNumber,M2,R2,W2,AB2)</f>
        <v>0</v>
      </c>
      <c r="G2" s="13" t="s">
        <v>1</v>
      </c>
      <c r="I2" s="4"/>
      <c r="J2" s="14" t="s">
        <v>3027</v>
      </c>
      <c r="K2" s="15"/>
      <c r="L2" s="15"/>
      <c r="M2" s="16"/>
      <c r="N2" s="4"/>
      <c r="O2" s="14" t="s">
        <v>3028</v>
      </c>
      <c r="P2" s="15"/>
      <c r="Q2" s="15"/>
      <c r="R2" s="16"/>
      <c r="S2" s="4"/>
      <c r="T2" s="14" t="s">
        <v>3029</v>
      </c>
      <c r="U2" s="15"/>
      <c r="V2" s="15"/>
      <c r="W2" s="16"/>
      <c r="X2" s="4"/>
      <c r="Y2" s="14"/>
      <c r="Z2" s="15"/>
      <c r="AA2" s="15"/>
      <c r="AB2" s="16"/>
      <c r="AC2" s="4"/>
    </row>
    <row r="3" spans="1:29" s="1" customFormat="1" ht="10.199999999999999" customHeight="1" thickBot="1" x14ac:dyDescent="0.25">
      <c r="C3" s="17"/>
      <c r="D3" s="18"/>
      <c r="E3" s="3"/>
      <c r="I3" s="4"/>
      <c r="M3" s="3"/>
      <c r="N3" s="4"/>
      <c r="R3" s="3"/>
      <c r="S3" s="4"/>
      <c r="W3" s="3"/>
      <c r="X3" s="4"/>
      <c r="AB3" s="3"/>
      <c r="AC3" s="4"/>
    </row>
    <row r="4" spans="1:29" s="24" customFormat="1" ht="41.2" customHeight="1" thickBot="1" x14ac:dyDescent="0.3">
      <c r="A4" s="19"/>
      <c r="B4" s="20" t="str">
        <f>CHOOSE(LanguageNumber,J4,O4,T4,Y4)</f>
        <v>Principle</v>
      </c>
      <c r="C4" s="21" t="str">
        <f t="shared" ref="C4:C36" si="0">CHOOSE(LanguageNumber,K4,P4,U4,Z4)</f>
        <v>Sub-principle ID</v>
      </c>
      <c r="D4" s="22" t="str">
        <f t="shared" ref="D4:D36" si="1">CHOOSE(LanguageNumber,L4,Q4,V4,AA4)</f>
        <v>Sub-principle title</v>
      </c>
      <c r="E4" s="23" t="str">
        <f t="shared" ref="E4:E36" si="2">CHOOSE(LanguageNumber,M4,R4,W4,AB4)</f>
        <v>Sub-principle description</v>
      </c>
      <c r="I4" s="25"/>
      <c r="J4" s="20" t="s">
        <v>2</v>
      </c>
      <c r="K4" s="22" t="s">
        <v>3</v>
      </c>
      <c r="L4" s="22" t="s">
        <v>4</v>
      </c>
      <c r="M4" s="23" t="s">
        <v>5</v>
      </c>
      <c r="N4" s="26"/>
      <c r="O4" s="20" t="s">
        <v>6</v>
      </c>
      <c r="P4" s="22" t="s">
        <v>7</v>
      </c>
      <c r="Q4" s="22" t="s">
        <v>8</v>
      </c>
      <c r="R4" s="23" t="s">
        <v>9</v>
      </c>
      <c r="S4" s="26"/>
      <c r="T4" s="20" t="s">
        <v>10</v>
      </c>
      <c r="U4" s="22" t="s">
        <v>11</v>
      </c>
      <c r="V4" s="22" t="s">
        <v>12</v>
      </c>
      <c r="W4" s="23" t="s">
        <v>13</v>
      </c>
      <c r="X4" s="26"/>
      <c r="Y4" s="20"/>
      <c r="Z4" s="22"/>
      <c r="AA4" s="22"/>
      <c r="AB4" s="23"/>
      <c r="AC4" s="26"/>
    </row>
    <row r="5" spans="1:29" s="31" customFormat="1" ht="45.1" customHeight="1" x14ac:dyDescent="0.25">
      <c r="A5" s="27"/>
      <c r="B5" s="997" t="str">
        <f t="shared" ref="B5:B36" si="3">CHOOSE(LanguageNumber,J5,O5,T5,Y5)</f>
        <v>1. Finance:  Safeguard customer funds against the risk of loss</v>
      </c>
      <c r="C5" s="28" t="str">
        <f>CHOOSE(LanguageNumber,K5,P5,U5,Z5)</f>
        <v>1.1</v>
      </c>
      <c r="D5" s="29" t="str">
        <f t="shared" si="1"/>
        <v>Protection against loss due to failure of bank, provider, or other party</v>
      </c>
      <c r="E5" s="30" t="str">
        <f t="shared" si="2"/>
        <v>Providers shall take measures to ensure that funds are protected in the case of insolvency of provider, custodial bank or other entity</v>
      </c>
      <c r="I5" s="32"/>
      <c r="J5" s="997" t="s">
        <v>14</v>
      </c>
      <c r="K5" s="33" t="s">
        <v>15</v>
      </c>
      <c r="L5" s="34" t="s">
        <v>16</v>
      </c>
      <c r="M5" s="35" t="s">
        <v>17</v>
      </c>
      <c r="N5" s="36"/>
      <c r="O5" s="1034" t="s">
        <v>18</v>
      </c>
      <c r="P5" s="37" t="str">
        <f>$K5</f>
        <v>1.1</v>
      </c>
      <c r="Q5" s="29" t="s">
        <v>19</v>
      </c>
      <c r="R5" s="30" t="s">
        <v>20</v>
      </c>
      <c r="S5" s="36"/>
      <c r="T5" s="1036" t="s">
        <v>21</v>
      </c>
      <c r="U5" s="38">
        <v>1.1000000000000001</v>
      </c>
      <c r="V5" s="39" t="s">
        <v>22</v>
      </c>
      <c r="W5" s="40" t="s">
        <v>23</v>
      </c>
      <c r="X5" s="36"/>
      <c r="Y5" s="995"/>
      <c r="Z5" s="37" t="str">
        <f>$K5</f>
        <v>1.1</v>
      </c>
      <c r="AA5" s="29"/>
      <c r="AB5" s="41"/>
      <c r="AC5" s="36"/>
    </row>
    <row r="6" spans="1:29" s="31" customFormat="1" ht="45.1" customHeight="1" thickBot="1" x14ac:dyDescent="0.3">
      <c r="A6" s="42"/>
      <c r="B6" s="998">
        <f t="shared" si="3"/>
        <v>0</v>
      </c>
      <c r="C6" s="43" t="str">
        <f t="shared" si="0"/>
        <v>1.2</v>
      </c>
      <c r="D6" s="44" t="str">
        <f t="shared" si="1"/>
        <v>Protection against settlement risk</v>
      </c>
      <c r="E6" s="45" t="str">
        <f t="shared" si="2"/>
        <v>Providers shall take measures to ensure that funds are not at risk due to the process of settlement with banks and other financial partners</v>
      </c>
      <c r="I6" s="32"/>
      <c r="J6" s="998"/>
      <c r="K6" s="46" t="s">
        <v>24</v>
      </c>
      <c r="L6" s="47" t="s">
        <v>25</v>
      </c>
      <c r="M6" s="48" t="s">
        <v>26</v>
      </c>
      <c r="N6" s="36"/>
      <c r="O6" s="1035"/>
      <c r="P6" s="49" t="str">
        <f t="shared" ref="P6:P36" si="4">K6</f>
        <v>1.2</v>
      </c>
      <c r="Q6" s="44" t="s">
        <v>27</v>
      </c>
      <c r="R6" s="45" t="s">
        <v>28</v>
      </c>
      <c r="S6" s="36"/>
      <c r="T6" s="1037"/>
      <c r="U6" s="50">
        <v>1.2</v>
      </c>
      <c r="V6" s="51" t="s">
        <v>29</v>
      </c>
      <c r="W6" s="52" t="s">
        <v>30</v>
      </c>
      <c r="X6" s="36"/>
      <c r="Y6" s="996"/>
      <c r="Z6" s="49" t="str">
        <f t="shared" ref="Z6:Z36" si="5">$K6</f>
        <v>1.2</v>
      </c>
      <c r="AA6" s="44"/>
      <c r="AB6" s="53"/>
      <c r="AC6" s="36"/>
    </row>
    <row r="7" spans="1:29" s="57" customFormat="1" ht="45.1" customHeight="1" x14ac:dyDescent="0.25">
      <c r="A7" s="54"/>
      <c r="B7" s="992" t="str">
        <f>CHOOSE(LanguageNumber,J7,O7,T7,Y7)</f>
        <v>2. AML/CFT/Fraud:  Combat money laundering, terrorist financing and fraud</v>
      </c>
      <c r="C7" s="28" t="str">
        <f t="shared" si="0"/>
        <v>2.1</v>
      </c>
      <c r="D7" s="55" t="str">
        <f t="shared" si="1"/>
        <v xml:space="preserve">Effective AML/CFT policies and procedures </v>
      </c>
      <c r="E7" s="56" t="str">
        <f t="shared" si="2"/>
        <v>Providers shall develop effective policies and procedures for Anti-Money Laundering and Combating the Financing of Terrorism (AML/CFT) compliance</v>
      </c>
      <c r="I7" s="58"/>
      <c r="J7" s="1013" t="s">
        <v>31</v>
      </c>
      <c r="K7" s="59" t="s">
        <v>32</v>
      </c>
      <c r="L7" s="60" t="s">
        <v>33</v>
      </c>
      <c r="M7" s="61" t="s">
        <v>34</v>
      </c>
      <c r="N7" s="62"/>
      <c r="O7" s="1016" t="s">
        <v>35</v>
      </c>
      <c r="P7" s="63" t="str">
        <f t="shared" si="4"/>
        <v>2.1</v>
      </c>
      <c r="Q7" s="55" t="s">
        <v>36</v>
      </c>
      <c r="R7" s="56" t="s">
        <v>37</v>
      </c>
      <c r="S7" s="62"/>
      <c r="T7" s="1019" t="s">
        <v>38</v>
      </c>
      <c r="U7" s="64">
        <v>2.1</v>
      </c>
      <c r="V7" s="55" t="s">
        <v>39</v>
      </c>
      <c r="W7" s="65" t="s">
        <v>40</v>
      </c>
      <c r="X7" s="62"/>
      <c r="Y7" s="1022"/>
      <c r="Z7" s="63" t="str">
        <f t="shared" si="5"/>
        <v>2.1</v>
      </c>
      <c r="AA7" s="55"/>
      <c r="AB7" s="66"/>
      <c r="AC7" s="62"/>
    </row>
    <row r="8" spans="1:29" s="57" customFormat="1" ht="45.1" customHeight="1" x14ac:dyDescent="0.25">
      <c r="A8" s="67"/>
      <c r="B8" s="993">
        <f t="shared" si="3"/>
        <v>0</v>
      </c>
      <c r="C8" s="68" t="str">
        <f t="shared" si="0"/>
        <v>2.2</v>
      </c>
      <c r="D8" s="69" t="str">
        <f t="shared" si="1"/>
        <v>Senior management commitment to AML/CFT</v>
      </c>
      <c r="E8" s="70" t="str">
        <f t="shared" si="2"/>
        <v xml:space="preserve"> Senior management shall demonstrate their commitment to AML/CFT compliance through proper oversight</v>
      </c>
      <c r="I8" s="58"/>
      <c r="J8" s="1014"/>
      <c r="K8" s="71" t="s">
        <v>41</v>
      </c>
      <c r="L8" s="72" t="s">
        <v>42</v>
      </c>
      <c r="M8" s="73" t="s">
        <v>43</v>
      </c>
      <c r="N8" s="62"/>
      <c r="O8" s="1017"/>
      <c r="P8" s="74" t="str">
        <f t="shared" si="4"/>
        <v>2.2</v>
      </c>
      <c r="Q8" s="69" t="s">
        <v>44</v>
      </c>
      <c r="R8" s="70" t="s">
        <v>45</v>
      </c>
      <c r="S8" s="62"/>
      <c r="T8" s="1020"/>
      <c r="U8" s="75">
        <v>2.2000000000000002</v>
      </c>
      <c r="V8" s="76" t="s">
        <v>46</v>
      </c>
      <c r="W8" s="77" t="s">
        <v>47</v>
      </c>
      <c r="X8" s="62"/>
      <c r="Y8" s="1023"/>
      <c r="Z8" s="74" t="str">
        <f t="shared" si="5"/>
        <v>2.2</v>
      </c>
      <c r="AA8" s="69"/>
      <c r="AB8" s="78"/>
      <c r="AC8" s="62"/>
    </row>
    <row r="9" spans="1:29" s="57" customFormat="1" ht="45.1" customHeight="1" x14ac:dyDescent="0.25">
      <c r="A9" s="79"/>
      <c r="B9" s="993">
        <f t="shared" si="3"/>
        <v>0</v>
      </c>
      <c r="C9" s="68" t="str">
        <f t="shared" si="0"/>
        <v>2.3</v>
      </c>
      <c r="D9" s="69" t="str">
        <f t="shared" si="1"/>
        <v>Appointed AML/CFT manager (money-laundering reporting officer)</v>
      </c>
      <c r="E9" s="70" t="str">
        <f t="shared" si="2"/>
        <v>Providers shall appoint a qualified money-laundering reporting officer (MLRO) to promote and monitor compliance with AML/CFT-related obligations</v>
      </c>
      <c r="I9" s="58"/>
      <c r="J9" s="1014"/>
      <c r="K9" s="71" t="s">
        <v>48</v>
      </c>
      <c r="L9" s="72" t="s">
        <v>49</v>
      </c>
      <c r="M9" s="73" t="s">
        <v>50</v>
      </c>
      <c r="N9" s="62"/>
      <c r="O9" s="1017"/>
      <c r="P9" s="74" t="str">
        <f t="shared" si="4"/>
        <v>2.3</v>
      </c>
      <c r="Q9" s="80" t="s">
        <v>51</v>
      </c>
      <c r="R9" s="81" t="s">
        <v>52</v>
      </c>
      <c r="S9" s="62"/>
      <c r="T9" s="1020"/>
      <c r="U9" s="75">
        <v>2.2999999999999998</v>
      </c>
      <c r="V9" s="76" t="s">
        <v>53</v>
      </c>
      <c r="W9" s="77" t="s">
        <v>54</v>
      </c>
      <c r="X9" s="62"/>
      <c r="Y9" s="1023"/>
      <c r="Z9" s="74" t="str">
        <f t="shared" si="5"/>
        <v>2.3</v>
      </c>
      <c r="AA9" s="69"/>
      <c r="AB9" s="78"/>
      <c r="AC9" s="62"/>
    </row>
    <row r="10" spans="1:29" s="57" customFormat="1" ht="45.1" customHeight="1" x14ac:dyDescent="0.25">
      <c r="A10" s="79"/>
      <c r="B10" s="993">
        <f t="shared" si="3"/>
        <v>0</v>
      </c>
      <c r="C10" s="68" t="str">
        <f t="shared" si="0"/>
        <v>2.4</v>
      </c>
      <c r="D10" s="69" t="str">
        <f t="shared" si="1"/>
        <v>Software to monitor transactions</v>
      </c>
      <c r="E10" s="70" t="str">
        <f t="shared" si="2"/>
        <v>Providers shall create a system to monitor transactions for AML/CFT and anti-fraud purposes</v>
      </c>
      <c r="I10" s="58"/>
      <c r="J10" s="1014"/>
      <c r="K10" s="71" t="s">
        <v>55</v>
      </c>
      <c r="L10" s="72" t="s">
        <v>56</v>
      </c>
      <c r="M10" s="73" t="s">
        <v>57</v>
      </c>
      <c r="N10" s="62"/>
      <c r="O10" s="1017"/>
      <c r="P10" s="74" t="str">
        <f t="shared" si="4"/>
        <v>2.4</v>
      </c>
      <c r="Q10" s="69" t="s">
        <v>58</v>
      </c>
      <c r="R10" s="70" t="s">
        <v>59</v>
      </c>
      <c r="S10" s="62"/>
      <c r="T10" s="1020"/>
      <c r="U10" s="75">
        <v>2.4</v>
      </c>
      <c r="V10" s="76" t="s">
        <v>60</v>
      </c>
      <c r="W10" s="77" t="s">
        <v>61</v>
      </c>
      <c r="X10" s="62"/>
      <c r="Y10" s="1023"/>
      <c r="Z10" s="74" t="str">
        <f t="shared" si="5"/>
        <v>2.4</v>
      </c>
      <c r="AA10" s="69"/>
      <c r="AB10" s="78"/>
      <c r="AC10" s="62"/>
    </row>
    <row r="11" spans="1:29" s="57" customFormat="1" ht="45.1" customHeight="1" x14ac:dyDescent="0.25">
      <c r="A11" s="79"/>
      <c r="B11" s="993">
        <f t="shared" si="3"/>
        <v>0</v>
      </c>
      <c r="C11" s="68" t="str">
        <f t="shared" si="0"/>
        <v>2.5</v>
      </c>
      <c r="D11" s="69" t="str">
        <f t="shared" si="1"/>
        <v>Risk-based KYC and transaction / balance limits</v>
      </c>
      <c r="E11" s="70" t="str">
        <f t="shared" si="2"/>
        <v>Providers shall collect KYC and screen customers, and apply risk-based limits or blocks on transactions and account balances</v>
      </c>
      <c r="I11" s="58"/>
      <c r="J11" s="1014"/>
      <c r="K11" s="71" t="s">
        <v>62</v>
      </c>
      <c r="L11" s="72" t="s">
        <v>63</v>
      </c>
      <c r="M11" s="73" t="s">
        <v>64</v>
      </c>
      <c r="N11" s="62"/>
      <c r="O11" s="1017"/>
      <c r="P11" s="74" t="str">
        <f t="shared" si="4"/>
        <v>2.5</v>
      </c>
      <c r="Q11" s="69" t="s">
        <v>65</v>
      </c>
      <c r="R11" s="70" t="s">
        <v>66</v>
      </c>
      <c r="S11" s="62"/>
      <c r="T11" s="1020"/>
      <c r="U11" s="75">
        <v>2.5</v>
      </c>
      <c r="V11" s="76" t="s">
        <v>67</v>
      </c>
      <c r="W11" s="77" t="s">
        <v>68</v>
      </c>
      <c r="X11" s="62"/>
      <c r="Y11" s="1023"/>
      <c r="Z11" s="74" t="str">
        <f t="shared" si="5"/>
        <v>2.5</v>
      </c>
      <c r="AA11" s="69"/>
      <c r="AB11" s="78"/>
      <c r="AC11" s="62"/>
    </row>
    <row r="12" spans="1:29" s="57" customFormat="1" ht="45.1" customHeight="1" x14ac:dyDescent="0.25">
      <c r="A12" s="79"/>
      <c r="B12" s="993">
        <f t="shared" si="3"/>
        <v>0</v>
      </c>
      <c r="C12" s="68">
        <f t="shared" si="0"/>
        <v>2.6</v>
      </c>
      <c r="D12" s="69" t="str">
        <f t="shared" si="1"/>
        <v>Staff and agent AML/CFT training procedures</v>
      </c>
      <c r="E12" s="70" t="str">
        <f t="shared" si="2"/>
        <v>Providers shall train staff and agents in AML/CFT procedures, monitor their compliance and take action against violations</v>
      </c>
      <c r="I12" s="58"/>
      <c r="J12" s="1014"/>
      <c r="K12" s="71">
        <v>2.6</v>
      </c>
      <c r="L12" s="72" t="s">
        <v>69</v>
      </c>
      <c r="M12" s="73" t="s">
        <v>70</v>
      </c>
      <c r="N12" s="62"/>
      <c r="O12" s="1017"/>
      <c r="P12" s="74">
        <f t="shared" si="4"/>
        <v>2.6</v>
      </c>
      <c r="Q12" s="69" t="s">
        <v>71</v>
      </c>
      <c r="R12" s="70" t="s">
        <v>72</v>
      </c>
      <c r="S12" s="62"/>
      <c r="T12" s="1020"/>
      <c r="U12" s="75">
        <v>2.6</v>
      </c>
      <c r="V12" s="76" t="s">
        <v>73</v>
      </c>
      <c r="W12" s="77" t="s">
        <v>74</v>
      </c>
      <c r="X12" s="62"/>
      <c r="Y12" s="1023"/>
      <c r="Z12" s="74">
        <f t="shared" si="5"/>
        <v>2.6</v>
      </c>
      <c r="AA12" s="69"/>
      <c r="AB12" s="78"/>
      <c r="AC12" s="62"/>
    </row>
    <row r="13" spans="1:29" s="57" customFormat="1" ht="45.1" customHeight="1" thickBot="1" x14ac:dyDescent="0.3">
      <c r="A13" s="79"/>
      <c r="B13" s="994"/>
      <c r="C13" s="82">
        <f>CHOOSE(LanguageNumber,K13,P13,U13,Z13)</f>
        <v>2.7</v>
      </c>
      <c r="D13" s="83" t="str">
        <f t="shared" si="1"/>
        <v>Fraud management</v>
      </c>
      <c r="E13" s="84" t="str">
        <f t="shared" si="2"/>
        <v>Providers shall develop risk-based policies and measures for fraud detection and prevention</v>
      </c>
      <c r="I13" s="58"/>
      <c r="J13" s="1015"/>
      <c r="K13" s="85">
        <v>2.7</v>
      </c>
      <c r="L13" s="86" t="s">
        <v>75</v>
      </c>
      <c r="M13" s="87" t="s">
        <v>76</v>
      </c>
      <c r="N13" s="62"/>
      <c r="O13" s="1018"/>
      <c r="P13" s="88">
        <f t="shared" si="4"/>
        <v>2.7</v>
      </c>
      <c r="Q13" s="89" t="s">
        <v>77</v>
      </c>
      <c r="R13" s="90" t="s">
        <v>78</v>
      </c>
      <c r="S13" s="62"/>
      <c r="T13" s="1021"/>
      <c r="U13" s="91">
        <v>2.7</v>
      </c>
      <c r="V13" s="89" t="s">
        <v>79</v>
      </c>
      <c r="W13" s="90" t="s">
        <v>80</v>
      </c>
      <c r="X13" s="62"/>
      <c r="Y13" s="1024"/>
      <c r="Z13" s="88">
        <f t="shared" si="5"/>
        <v>2.7</v>
      </c>
      <c r="AA13" s="92"/>
      <c r="AB13" s="93"/>
      <c r="AC13" s="62"/>
    </row>
    <row r="14" spans="1:29" s="57" customFormat="1" ht="45.1" customHeight="1" x14ac:dyDescent="0.25">
      <c r="A14" s="54"/>
      <c r="B14" s="992" t="str">
        <f>CHOOSE(LanguageNumber,J14,O14,T14,Y14)</f>
        <v>3. People:  Manage staff, agents, and third parties</v>
      </c>
      <c r="C14" s="28" t="str">
        <f t="shared" si="0"/>
        <v>3.1</v>
      </c>
      <c r="D14" s="55" t="str">
        <f t="shared" si="1"/>
        <v>Due diligence policies and procedures</v>
      </c>
      <c r="E14" s="94" t="str">
        <f t="shared" si="2"/>
        <v>Providers shall conduct proper due diligence on potential staff, agents and entities providing outsourced services</v>
      </c>
      <c r="I14" s="58"/>
      <c r="J14" s="992" t="s">
        <v>81</v>
      </c>
      <c r="K14" s="59" t="s">
        <v>82</v>
      </c>
      <c r="L14" s="60" t="s">
        <v>83</v>
      </c>
      <c r="M14" s="95" t="s">
        <v>84</v>
      </c>
      <c r="N14" s="62"/>
      <c r="O14" s="1025" t="s">
        <v>85</v>
      </c>
      <c r="P14" s="63" t="str">
        <f t="shared" si="4"/>
        <v>3.1</v>
      </c>
      <c r="Q14" s="55" t="s">
        <v>86</v>
      </c>
      <c r="R14" s="94" t="s">
        <v>87</v>
      </c>
      <c r="S14" s="62"/>
      <c r="T14" s="1028" t="s">
        <v>88</v>
      </c>
      <c r="U14" s="64">
        <v>3.1</v>
      </c>
      <c r="V14" s="96" t="s">
        <v>89</v>
      </c>
      <c r="W14" s="97" t="s">
        <v>90</v>
      </c>
      <c r="X14" s="62"/>
      <c r="Y14" s="989"/>
      <c r="Z14" s="63" t="str">
        <f t="shared" si="5"/>
        <v>3.1</v>
      </c>
      <c r="AA14" s="55"/>
      <c r="AB14" s="98"/>
      <c r="AC14" s="62"/>
    </row>
    <row r="15" spans="1:29" s="57" customFormat="1" ht="45.1" customHeight="1" x14ac:dyDescent="0.25">
      <c r="A15" s="67"/>
      <c r="B15" s="993"/>
      <c r="C15" s="68" t="str">
        <f t="shared" si="0"/>
        <v>3.2</v>
      </c>
      <c r="D15" s="69" t="str">
        <f t="shared" si="1"/>
        <v>Training of staﬀ and agents</v>
      </c>
      <c r="E15" s="99" t="str">
        <f t="shared" si="2"/>
        <v>Providers shall develop and implement training programmes for staff and agents</v>
      </c>
      <c r="I15" s="58"/>
      <c r="J15" s="993"/>
      <c r="K15" s="71" t="s">
        <v>91</v>
      </c>
      <c r="L15" s="72" t="s">
        <v>92</v>
      </c>
      <c r="M15" s="100" t="s">
        <v>93</v>
      </c>
      <c r="N15" s="62"/>
      <c r="O15" s="1026"/>
      <c r="P15" s="74" t="str">
        <f t="shared" si="4"/>
        <v>3.2</v>
      </c>
      <c r="Q15" s="69" t="s">
        <v>94</v>
      </c>
      <c r="R15" s="99" t="s">
        <v>95</v>
      </c>
      <c r="S15" s="62"/>
      <c r="T15" s="1029"/>
      <c r="U15" s="75">
        <v>3.2</v>
      </c>
      <c r="V15" s="76" t="s">
        <v>96</v>
      </c>
      <c r="W15" s="101" t="s">
        <v>97</v>
      </c>
      <c r="X15" s="62"/>
      <c r="Y15" s="990"/>
      <c r="Z15" s="74" t="str">
        <f t="shared" si="5"/>
        <v>3.2</v>
      </c>
      <c r="AA15" s="69"/>
      <c r="AB15" s="102"/>
      <c r="AC15" s="62"/>
    </row>
    <row r="16" spans="1:29" s="57" customFormat="1" ht="45.1" customHeight="1" x14ac:dyDescent="0.25">
      <c r="A16" s="79"/>
      <c r="B16" s="993"/>
      <c r="C16" s="68" t="str">
        <f t="shared" si="0"/>
        <v>3.3</v>
      </c>
      <c r="D16" s="69" t="str">
        <f t="shared" si="1"/>
        <v>Contractual agreements</v>
      </c>
      <c r="E16" s="99" t="str">
        <f t="shared" si="2"/>
        <v>Providers shall establish written agreements governing their relationship with agents and entities providing outsourced services</v>
      </c>
      <c r="I16" s="58"/>
      <c r="J16" s="993"/>
      <c r="K16" s="71" t="s">
        <v>98</v>
      </c>
      <c r="L16" s="72" t="s">
        <v>99</v>
      </c>
      <c r="M16" s="100" t="s">
        <v>100</v>
      </c>
      <c r="N16" s="62"/>
      <c r="O16" s="1026"/>
      <c r="P16" s="74" t="str">
        <f t="shared" si="4"/>
        <v>3.3</v>
      </c>
      <c r="Q16" s="69" t="s">
        <v>101</v>
      </c>
      <c r="R16" s="99" t="s">
        <v>102</v>
      </c>
      <c r="S16" s="62"/>
      <c r="T16" s="1029"/>
      <c r="U16" s="75">
        <v>3.3</v>
      </c>
      <c r="V16" s="76" t="s">
        <v>103</v>
      </c>
      <c r="W16" s="101" t="s">
        <v>104</v>
      </c>
      <c r="X16" s="62"/>
      <c r="Y16" s="990"/>
      <c r="Z16" s="74" t="str">
        <f t="shared" si="5"/>
        <v>3.3</v>
      </c>
      <c r="AA16" s="69"/>
      <c r="AB16" s="102"/>
      <c r="AC16" s="62"/>
    </row>
    <row r="17" spans="1:29" s="57" customFormat="1" ht="45.1" customHeight="1" thickBot="1" x14ac:dyDescent="0.3">
      <c r="A17" s="79"/>
      <c r="B17" s="994"/>
      <c r="C17" s="43" t="str">
        <f t="shared" si="0"/>
        <v>3.4</v>
      </c>
      <c r="D17" s="103" t="str">
        <f t="shared" si="1"/>
        <v>Management of staﬀ, agents and entities providing outsourced services</v>
      </c>
      <c r="E17" s="104" t="str">
        <f t="shared" si="2"/>
        <v>Providers shall develop policies and processes for ongoing management and oversight of staff, agents and entities providing outsourced services</v>
      </c>
      <c r="I17" s="58"/>
      <c r="J17" s="994"/>
      <c r="K17" s="105" t="s">
        <v>105</v>
      </c>
      <c r="L17" s="106" t="s">
        <v>106</v>
      </c>
      <c r="M17" s="107" t="s">
        <v>107</v>
      </c>
      <c r="N17" s="62"/>
      <c r="O17" s="1027"/>
      <c r="P17" s="108" t="str">
        <f t="shared" si="4"/>
        <v>3.4</v>
      </c>
      <c r="Q17" s="103" t="s">
        <v>108</v>
      </c>
      <c r="R17" s="104" t="s">
        <v>109</v>
      </c>
      <c r="S17" s="62"/>
      <c r="T17" s="1030"/>
      <c r="U17" s="109">
        <v>3.4</v>
      </c>
      <c r="V17" s="110" t="s">
        <v>110</v>
      </c>
      <c r="W17" s="111" t="s">
        <v>111</v>
      </c>
      <c r="X17" s="62"/>
      <c r="Y17" s="991"/>
      <c r="Z17" s="108" t="str">
        <f t="shared" si="5"/>
        <v>3.4</v>
      </c>
      <c r="AA17" s="103"/>
      <c r="AB17" s="112"/>
      <c r="AC17" s="62"/>
    </row>
    <row r="18" spans="1:29" s="57" customFormat="1" ht="45.1" customHeight="1" x14ac:dyDescent="0.25">
      <c r="A18" s="54"/>
      <c r="B18" s="1001" t="str">
        <f t="shared" si="3"/>
        <v>4. Operation:  Operate the service well and reliably</v>
      </c>
      <c r="C18" s="28" t="str">
        <f t="shared" si="0"/>
        <v>4.1</v>
      </c>
      <c r="D18" s="55" t="str">
        <f t="shared" si="1"/>
        <v>Board and senior management oversight of the Mobile Money service</v>
      </c>
      <c r="E18" s="30" t="str">
        <f t="shared" si="2"/>
        <v>Providers shall ensure that the Board of Directors and senior management establish effective management oversight of the Mobile Money Service</v>
      </c>
      <c r="I18" s="58"/>
      <c r="J18" s="1004" t="s">
        <v>112</v>
      </c>
      <c r="K18" s="113" t="s">
        <v>113</v>
      </c>
      <c r="L18" s="60" t="s">
        <v>114</v>
      </c>
      <c r="M18" s="35" t="s">
        <v>115</v>
      </c>
      <c r="N18" s="62"/>
      <c r="O18" s="1007" t="s">
        <v>116</v>
      </c>
      <c r="P18" s="114" t="str">
        <f t="shared" si="4"/>
        <v>4.1</v>
      </c>
      <c r="Q18" s="55" t="s">
        <v>117</v>
      </c>
      <c r="R18" s="30" t="s">
        <v>118</v>
      </c>
      <c r="S18" s="62"/>
      <c r="T18" s="1010" t="s">
        <v>119</v>
      </c>
      <c r="U18" s="115">
        <v>4.0999999999999996</v>
      </c>
      <c r="V18" s="96" t="s">
        <v>120</v>
      </c>
      <c r="W18" s="40" t="s">
        <v>121</v>
      </c>
      <c r="X18" s="62"/>
      <c r="Y18" s="1001"/>
      <c r="Z18" s="114" t="str">
        <f t="shared" si="5"/>
        <v>4.1</v>
      </c>
      <c r="AA18" s="55"/>
      <c r="AB18" s="41"/>
      <c r="AC18" s="62"/>
    </row>
    <row r="19" spans="1:29" s="57" customFormat="1" ht="45.1" customHeight="1" x14ac:dyDescent="0.25">
      <c r="A19" s="67"/>
      <c r="B19" s="1002">
        <f t="shared" si="3"/>
        <v>0</v>
      </c>
      <c r="C19" s="68" t="str">
        <f t="shared" si="0"/>
        <v>4.2</v>
      </c>
      <c r="D19" s="69" t="str">
        <f t="shared" si="1"/>
        <v>Business and technical operations and service level management</v>
      </c>
      <c r="E19" s="116" t="str">
        <f t="shared" si="2"/>
        <v>Providers shall manage technical and business operations according to service levels</v>
      </c>
      <c r="I19" s="58"/>
      <c r="J19" s="1005"/>
      <c r="K19" s="117" t="s">
        <v>122</v>
      </c>
      <c r="L19" s="72" t="s">
        <v>123</v>
      </c>
      <c r="M19" s="118" t="s">
        <v>124</v>
      </c>
      <c r="N19" s="62"/>
      <c r="O19" s="1008"/>
      <c r="P19" s="119" t="str">
        <f t="shared" si="4"/>
        <v>4.2</v>
      </c>
      <c r="Q19" s="80" t="s">
        <v>125</v>
      </c>
      <c r="R19" s="120" t="s">
        <v>126</v>
      </c>
      <c r="S19" s="62"/>
      <c r="T19" s="1011"/>
      <c r="U19" s="121">
        <v>4.2</v>
      </c>
      <c r="V19" s="76" t="s">
        <v>127</v>
      </c>
      <c r="W19" s="122" t="s">
        <v>128</v>
      </c>
      <c r="X19" s="62"/>
      <c r="Y19" s="1002"/>
      <c r="Z19" s="119" t="str">
        <f t="shared" si="5"/>
        <v>4.2</v>
      </c>
      <c r="AA19" s="69"/>
      <c r="AB19" s="123"/>
      <c r="AC19" s="62"/>
    </row>
    <row r="20" spans="1:29" s="57" customFormat="1" ht="45.1" customHeight="1" x14ac:dyDescent="0.25">
      <c r="A20" s="79"/>
      <c r="B20" s="1002">
        <f t="shared" si="3"/>
        <v>0</v>
      </c>
      <c r="C20" s="68" t="str">
        <f t="shared" si="0"/>
        <v>4.3</v>
      </c>
      <c r="D20" s="69" t="str">
        <f t="shared" si="1"/>
        <v>Capacity management</v>
      </c>
      <c r="E20" s="116" t="str">
        <f t="shared" si="2"/>
        <v>Providers shall ensure sufficient service capacity by forecasting, monitoring and testing</v>
      </c>
      <c r="I20" s="58"/>
      <c r="J20" s="1005"/>
      <c r="K20" s="117" t="s">
        <v>129</v>
      </c>
      <c r="L20" s="72" t="s">
        <v>130</v>
      </c>
      <c r="M20" s="118" t="s">
        <v>131</v>
      </c>
      <c r="N20" s="62"/>
      <c r="O20" s="1008"/>
      <c r="P20" s="119" t="str">
        <f t="shared" si="4"/>
        <v>4.3</v>
      </c>
      <c r="Q20" s="69" t="s">
        <v>132</v>
      </c>
      <c r="R20" s="116" t="s">
        <v>133</v>
      </c>
      <c r="S20" s="62"/>
      <c r="T20" s="1011"/>
      <c r="U20" s="121">
        <v>4.3</v>
      </c>
      <c r="V20" s="76" t="s">
        <v>134</v>
      </c>
      <c r="W20" s="122" t="s">
        <v>135</v>
      </c>
      <c r="X20" s="62"/>
      <c r="Y20" s="1002"/>
      <c r="Z20" s="119" t="str">
        <f t="shared" si="5"/>
        <v>4.3</v>
      </c>
      <c r="AA20" s="69"/>
      <c r="AB20" s="123"/>
      <c r="AC20" s="62"/>
    </row>
    <row r="21" spans="1:29" s="57" customFormat="1" ht="45.1" customHeight="1" x14ac:dyDescent="0.25">
      <c r="A21" s="79"/>
      <c r="B21" s="1002">
        <f t="shared" si="3"/>
        <v>0</v>
      </c>
      <c r="C21" s="68" t="str">
        <f t="shared" si="0"/>
        <v>4.4</v>
      </c>
      <c r="D21" s="69" t="str">
        <f t="shared" si="1"/>
        <v>Incident and problem management</v>
      </c>
      <c r="E21" s="116" t="str">
        <f t="shared" si="2"/>
        <v>Providers shall set up an incident management process to restore the service within agreed service levels and to investigate root causes of problems</v>
      </c>
      <c r="I21" s="58"/>
      <c r="J21" s="1005"/>
      <c r="K21" s="117" t="s">
        <v>136</v>
      </c>
      <c r="L21" s="72" t="s">
        <v>137</v>
      </c>
      <c r="M21" s="118" t="s">
        <v>138</v>
      </c>
      <c r="N21" s="62"/>
      <c r="O21" s="1008"/>
      <c r="P21" s="119" t="str">
        <f t="shared" si="4"/>
        <v>4.4</v>
      </c>
      <c r="Q21" s="69" t="s">
        <v>139</v>
      </c>
      <c r="R21" s="116" t="s">
        <v>140</v>
      </c>
      <c r="S21" s="62"/>
      <c r="T21" s="1011"/>
      <c r="U21" s="121">
        <v>4.4000000000000004</v>
      </c>
      <c r="V21" s="76" t="s">
        <v>141</v>
      </c>
      <c r="W21" s="122" t="s">
        <v>142</v>
      </c>
      <c r="X21" s="62"/>
      <c r="Y21" s="1002"/>
      <c r="Z21" s="119" t="str">
        <f t="shared" si="5"/>
        <v>4.4</v>
      </c>
      <c r="AA21" s="69"/>
      <c r="AB21" s="123"/>
      <c r="AC21" s="62"/>
    </row>
    <row r="22" spans="1:29" s="57" customFormat="1" ht="45.1" customHeight="1" x14ac:dyDescent="0.25">
      <c r="A22" s="79"/>
      <c r="B22" s="1002">
        <f t="shared" si="3"/>
        <v>0</v>
      </c>
      <c r="C22" s="68" t="str">
        <f t="shared" si="0"/>
        <v>4.5</v>
      </c>
      <c r="D22" s="69" t="str">
        <f t="shared" si="1"/>
        <v>Change and configuration management</v>
      </c>
      <c r="E22" s="116" t="str">
        <f t="shared" si="2"/>
        <v>Providers shall develop processes to ensure that systems and applications remain robust and secure following system and configuration changes</v>
      </c>
      <c r="I22" s="58"/>
      <c r="J22" s="1005"/>
      <c r="K22" s="117" t="s">
        <v>143</v>
      </c>
      <c r="L22" s="72" t="s">
        <v>144</v>
      </c>
      <c r="M22" s="118" t="s">
        <v>145</v>
      </c>
      <c r="N22" s="62"/>
      <c r="O22" s="1008"/>
      <c r="P22" s="119" t="str">
        <f t="shared" si="4"/>
        <v>4.5</v>
      </c>
      <c r="Q22" s="69" t="s">
        <v>146</v>
      </c>
      <c r="R22" s="116" t="s">
        <v>147</v>
      </c>
      <c r="S22" s="62"/>
      <c r="T22" s="1011"/>
      <c r="U22" s="121">
        <v>4.5</v>
      </c>
      <c r="V22" s="76" t="s">
        <v>148</v>
      </c>
      <c r="W22" s="122" t="s">
        <v>149</v>
      </c>
      <c r="X22" s="62"/>
      <c r="Y22" s="1002"/>
      <c r="Z22" s="119" t="str">
        <f t="shared" si="5"/>
        <v>4.5</v>
      </c>
      <c r="AA22" s="69"/>
      <c r="AB22" s="123"/>
      <c r="AC22" s="62"/>
    </row>
    <row r="23" spans="1:29" s="57" customFormat="1" ht="45.1" customHeight="1" x14ac:dyDescent="0.25">
      <c r="A23" s="124"/>
      <c r="B23" s="1002">
        <f t="shared" si="3"/>
        <v>0</v>
      </c>
      <c r="C23" s="68" t="str">
        <f t="shared" si="0"/>
        <v>4.6</v>
      </c>
      <c r="D23" s="69" t="str">
        <f t="shared" si="1"/>
        <v>Enterprise risk management</v>
      </c>
      <c r="E23" s="125" t="str">
        <f t="shared" si="2"/>
        <v>Providers shall establish a risk management framework for identifying, assessing and controlling risks</v>
      </c>
      <c r="I23" s="58"/>
      <c r="J23" s="1005"/>
      <c r="K23" s="117" t="s">
        <v>150</v>
      </c>
      <c r="L23" s="72" t="s">
        <v>151</v>
      </c>
      <c r="M23" s="126" t="s">
        <v>152</v>
      </c>
      <c r="N23" s="62"/>
      <c r="O23" s="1008"/>
      <c r="P23" s="119" t="str">
        <f t="shared" si="4"/>
        <v>4.6</v>
      </c>
      <c r="Q23" s="69" t="s">
        <v>153</v>
      </c>
      <c r="R23" s="125" t="s">
        <v>154</v>
      </c>
      <c r="S23" s="62"/>
      <c r="T23" s="1011"/>
      <c r="U23" s="121">
        <v>4.5999999999999996</v>
      </c>
      <c r="V23" s="76" t="s">
        <v>155</v>
      </c>
      <c r="W23" s="127" t="s">
        <v>156</v>
      </c>
      <c r="X23" s="62"/>
      <c r="Y23" s="1002"/>
      <c r="Z23" s="119" t="str">
        <f t="shared" si="5"/>
        <v>4.6</v>
      </c>
      <c r="AA23" s="69"/>
      <c r="AB23" s="128"/>
      <c r="AC23" s="62"/>
    </row>
    <row r="24" spans="1:29" s="57" customFormat="1" ht="45.1" customHeight="1" thickBot="1" x14ac:dyDescent="0.3">
      <c r="A24" s="124"/>
      <c r="B24" s="1003">
        <f t="shared" si="3"/>
        <v>0</v>
      </c>
      <c r="C24" s="43" t="str">
        <f t="shared" si="0"/>
        <v>4.7</v>
      </c>
      <c r="D24" s="103" t="str">
        <f t="shared" si="1"/>
        <v>Service continuity</v>
      </c>
      <c r="E24" s="45" t="str">
        <f t="shared" si="2"/>
        <v>Providers shall develop effective business continuity and contingency plans</v>
      </c>
      <c r="I24" s="58"/>
      <c r="J24" s="1006"/>
      <c r="K24" s="129" t="s">
        <v>157</v>
      </c>
      <c r="L24" s="106" t="s">
        <v>158</v>
      </c>
      <c r="M24" s="48" t="s">
        <v>159</v>
      </c>
      <c r="N24" s="62"/>
      <c r="O24" s="1009"/>
      <c r="P24" s="130" t="str">
        <f t="shared" si="4"/>
        <v>4.7</v>
      </c>
      <c r="Q24" s="103" t="s">
        <v>160</v>
      </c>
      <c r="R24" s="45" t="s">
        <v>161</v>
      </c>
      <c r="S24" s="62"/>
      <c r="T24" s="1012"/>
      <c r="U24" s="131">
        <v>4.7</v>
      </c>
      <c r="V24" s="110" t="s">
        <v>162</v>
      </c>
      <c r="W24" s="52" t="s">
        <v>163</v>
      </c>
      <c r="X24" s="62"/>
      <c r="Y24" s="1003"/>
      <c r="Z24" s="130" t="str">
        <f t="shared" si="5"/>
        <v>4.7</v>
      </c>
      <c r="AA24" s="103"/>
      <c r="AB24" s="53"/>
      <c r="AC24" s="62"/>
    </row>
    <row r="25" spans="1:29" s="57" customFormat="1" ht="45.1" customHeight="1" x14ac:dyDescent="0.25">
      <c r="A25" s="54"/>
      <c r="B25" s="989" t="str">
        <f t="shared" si="3"/>
        <v>5. Security:  Ensure the security of the systems supporting the service</v>
      </c>
      <c r="C25" s="132" t="str">
        <f t="shared" si="0"/>
        <v>5.1</v>
      </c>
      <c r="D25" s="55" t="str">
        <f t="shared" si="1"/>
        <v>Security governance</v>
      </c>
      <c r="E25" s="30" t="str">
        <f t="shared" si="2"/>
        <v>Providers shall implement governance mechanisms to ensure that security policies are defined and implemented with ongoing management</v>
      </c>
      <c r="I25" s="58"/>
      <c r="J25" s="992" t="s">
        <v>164</v>
      </c>
      <c r="K25" s="133" t="s">
        <v>165</v>
      </c>
      <c r="L25" s="60" t="s">
        <v>166</v>
      </c>
      <c r="M25" s="35" t="s">
        <v>167</v>
      </c>
      <c r="N25" s="62"/>
      <c r="O25" s="989" t="s">
        <v>168</v>
      </c>
      <c r="P25" s="134" t="str">
        <f t="shared" si="4"/>
        <v>5.1</v>
      </c>
      <c r="Q25" s="55" t="s">
        <v>169</v>
      </c>
      <c r="R25" s="30" t="s">
        <v>170</v>
      </c>
      <c r="S25" s="62"/>
      <c r="T25" s="992" t="s">
        <v>171</v>
      </c>
      <c r="U25" s="133">
        <v>5.0999999999999996</v>
      </c>
      <c r="V25" s="60" t="s">
        <v>172</v>
      </c>
      <c r="W25" s="35" t="s">
        <v>173</v>
      </c>
      <c r="X25" s="62"/>
      <c r="Y25" s="989"/>
      <c r="Z25" s="134" t="str">
        <f t="shared" si="5"/>
        <v>5.1</v>
      </c>
      <c r="AA25" s="55"/>
      <c r="AB25" s="41"/>
      <c r="AC25" s="62"/>
    </row>
    <row r="26" spans="1:29" s="57" customFormat="1" ht="45.1" customHeight="1" x14ac:dyDescent="0.25">
      <c r="A26" s="67"/>
      <c r="B26" s="990">
        <f t="shared" si="3"/>
        <v>0</v>
      </c>
      <c r="C26" s="68" t="str">
        <f t="shared" si="0"/>
        <v>5.2</v>
      </c>
      <c r="D26" s="69" t="str">
        <f t="shared" si="1"/>
        <v>Designing and developing secure systems, applications and network</v>
      </c>
      <c r="E26" s="116" t="str">
        <f t="shared" si="2"/>
        <v>Providers shall ensure that the systems, applications and network that support mobile money are designed and developed securely</v>
      </c>
      <c r="I26" s="58"/>
      <c r="J26" s="993"/>
      <c r="K26" s="117" t="s">
        <v>174</v>
      </c>
      <c r="L26" s="72" t="s">
        <v>175</v>
      </c>
      <c r="M26" s="118" t="s">
        <v>176</v>
      </c>
      <c r="N26" s="62"/>
      <c r="O26" s="990"/>
      <c r="P26" s="119" t="str">
        <f t="shared" si="4"/>
        <v>5.2</v>
      </c>
      <c r="Q26" s="69" t="s">
        <v>177</v>
      </c>
      <c r="R26" s="116" t="s">
        <v>178</v>
      </c>
      <c r="S26" s="62"/>
      <c r="T26" s="993"/>
      <c r="U26" s="117">
        <v>5.2</v>
      </c>
      <c r="V26" s="72" t="s">
        <v>179</v>
      </c>
      <c r="W26" s="118" t="s">
        <v>180</v>
      </c>
      <c r="X26" s="62"/>
      <c r="Y26" s="990"/>
      <c r="Z26" s="119" t="str">
        <f t="shared" si="5"/>
        <v>5.2</v>
      </c>
      <c r="AA26" s="69"/>
      <c r="AB26" s="123"/>
      <c r="AC26" s="62"/>
    </row>
    <row r="27" spans="1:29" s="57" customFormat="1" ht="45.1" customHeight="1" thickBot="1" x14ac:dyDescent="0.3">
      <c r="A27" s="79"/>
      <c r="B27" s="991">
        <f t="shared" si="3"/>
        <v>0</v>
      </c>
      <c r="C27" s="43" t="str">
        <f t="shared" si="0"/>
        <v>5.3</v>
      </c>
      <c r="D27" s="103" t="str">
        <f t="shared" si="1"/>
        <v xml:space="preserve">Security operations </v>
      </c>
      <c r="E27" s="45" t="str">
        <f t="shared" si="2"/>
        <v xml:space="preserve">Providers shall implement processes to manage all systems and operations securely </v>
      </c>
      <c r="I27" s="58"/>
      <c r="J27" s="994"/>
      <c r="K27" s="129" t="s">
        <v>181</v>
      </c>
      <c r="L27" s="106" t="s">
        <v>182</v>
      </c>
      <c r="M27" s="48" t="s">
        <v>183</v>
      </c>
      <c r="N27" s="62"/>
      <c r="O27" s="991"/>
      <c r="P27" s="130" t="str">
        <f t="shared" si="4"/>
        <v>5.3</v>
      </c>
      <c r="Q27" s="103" t="s">
        <v>184</v>
      </c>
      <c r="R27" s="45" t="s">
        <v>185</v>
      </c>
      <c r="S27" s="62"/>
      <c r="T27" s="994"/>
      <c r="U27" s="129">
        <v>5.3</v>
      </c>
      <c r="V27" s="106" t="s">
        <v>186</v>
      </c>
      <c r="W27" s="48" t="s">
        <v>187</v>
      </c>
      <c r="X27" s="62"/>
      <c r="Y27" s="991"/>
      <c r="Z27" s="130" t="str">
        <f t="shared" si="5"/>
        <v>5.3</v>
      </c>
      <c r="AA27" s="103"/>
      <c r="AB27" s="53"/>
      <c r="AC27" s="62"/>
    </row>
    <row r="28" spans="1:29" s="57" customFormat="1" ht="45.1" customHeight="1" x14ac:dyDescent="0.25">
      <c r="A28" s="54"/>
      <c r="B28" s="995" t="str">
        <f t="shared" si="3"/>
        <v>6. Transparency:  Communicate fees, T&amp;Cs and information transparently to customers</v>
      </c>
      <c r="C28" s="132" t="str">
        <f t="shared" si="0"/>
        <v>6.1</v>
      </c>
      <c r="D28" s="55" t="str">
        <f t="shared" si="1"/>
        <v>Effective disclosure and transparency</v>
      </c>
      <c r="E28" s="30" t="str">
        <f t="shared" si="2"/>
        <v>Providers shall ensure that users are provided with clear, prominent, and timely information regarding fees and terms and conditions</v>
      </c>
      <c r="I28" s="58"/>
      <c r="J28" s="997" t="s">
        <v>188</v>
      </c>
      <c r="K28" s="133" t="s">
        <v>189</v>
      </c>
      <c r="L28" s="60" t="s">
        <v>190</v>
      </c>
      <c r="M28" s="35" t="s">
        <v>191</v>
      </c>
      <c r="N28" s="62"/>
      <c r="O28" s="995" t="s">
        <v>192</v>
      </c>
      <c r="P28" s="134" t="str">
        <f t="shared" si="4"/>
        <v>6.1</v>
      </c>
      <c r="Q28" s="55" t="s">
        <v>193</v>
      </c>
      <c r="R28" s="30" t="s">
        <v>194</v>
      </c>
      <c r="S28" s="62"/>
      <c r="T28" s="997" t="s">
        <v>195</v>
      </c>
      <c r="U28" s="133">
        <v>6.1</v>
      </c>
      <c r="V28" s="60" t="s">
        <v>196</v>
      </c>
      <c r="W28" s="35" t="s">
        <v>197</v>
      </c>
      <c r="X28" s="62"/>
      <c r="Y28" s="995"/>
      <c r="Z28" s="134" t="str">
        <f t="shared" si="5"/>
        <v>6.1</v>
      </c>
      <c r="AA28" s="55"/>
      <c r="AB28" s="41"/>
      <c r="AC28" s="62"/>
    </row>
    <row r="29" spans="1:29" s="57" customFormat="1" ht="45.1" customHeight="1" thickBot="1" x14ac:dyDescent="0.3">
      <c r="A29" s="54"/>
      <c r="B29" s="996">
        <f t="shared" si="3"/>
        <v>0</v>
      </c>
      <c r="C29" s="43" t="str">
        <f t="shared" si="0"/>
        <v>6.2</v>
      </c>
      <c r="D29" s="103" t="str">
        <f t="shared" si="1"/>
        <v>Education of customers about safety and security</v>
      </c>
      <c r="E29" s="45" t="str">
        <f t="shared" si="2"/>
        <v>Providers shall educate customers about how to use mobile money services safely and securely</v>
      </c>
      <c r="I29" s="58"/>
      <c r="J29" s="998"/>
      <c r="K29" s="129" t="s">
        <v>198</v>
      </c>
      <c r="L29" s="106" t="s">
        <v>199</v>
      </c>
      <c r="M29" s="48" t="s">
        <v>200</v>
      </c>
      <c r="N29" s="62"/>
      <c r="O29" s="996"/>
      <c r="P29" s="130" t="str">
        <f t="shared" si="4"/>
        <v>6.2</v>
      </c>
      <c r="Q29" s="103" t="s">
        <v>201</v>
      </c>
      <c r="R29" s="45" t="s">
        <v>202</v>
      </c>
      <c r="S29" s="62"/>
      <c r="T29" s="998"/>
      <c r="U29" s="129">
        <v>6.2</v>
      </c>
      <c r="V29" s="106" t="s">
        <v>203</v>
      </c>
      <c r="W29" s="48" t="s">
        <v>204</v>
      </c>
      <c r="X29" s="62"/>
      <c r="Y29" s="996"/>
      <c r="Z29" s="130" t="str">
        <f t="shared" si="5"/>
        <v>6.2</v>
      </c>
      <c r="AA29" s="103"/>
      <c r="AB29" s="53"/>
      <c r="AC29" s="62"/>
    </row>
    <row r="30" spans="1:29" s="31" customFormat="1" ht="45.1" customHeight="1" x14ac:dyDescent="0.25">
      <c r="A30" s="27"/>
      <c r="B30" s="995" t="str">
        <f t="shared" si="3"/>
        <v>7. Customer Service:  Effectively address customer service requests and complaints</v>
      </c>
      <c r="C30" s="132" t="str">
        <f t="shared" si="0"/>
        <v>7.1</v>
      </c>
      <c r="D30" s="29" t="str">
        <f t="shared" si="1"/>
        <v>Customer service policies and procedures</v>
      </c>
      <c r="E30" s="30" t="str">
        <f t="shared" si="2"/>
        <v>Providers shall develop and publish customer service policies and procedures</v>
      </c>
      <c r="I30" s="32"/>
      <c r="J30" s="997" t="s">
        <v>205</v>
      </c>
      <c r="K30" s="133" t="s">
        <v>206</v>
      </c>
      <c r="L30" s="34" t="s">
        <v>207</v>
      </c>
      <c r="M30" s="35" t="s">
        <v>208</v>
      </c>
      <c r="N30" s="36"/>
      <c r="O30" s="995" t="s">
        <v>209</v>
      </c>
      <c r="P30" s="134" t="str">
        <f t="shared" si="4"/>
        <v>7.1</v>
      </c>
      <c r="Q30" s="29" t="s">
        <v>210</v>
      </c>
      <c r="R30" s="30" t="s">
        <v>211</v>
      </c>
      <c r="S30" s="36"/>
      <c r="T30" s="997" t="s">
        <v>212</v>
      </c>
      <c r="U30" s="133">
        <v>7.1</v>
      </c>
      <c r="V30" s="34" t="s">
        <v>213</v>
      </c>
      <c r="W30" s="35" t="s">
        <v>214</v>
      </c>
      <c r="X30" s="36"/>
      <c r="Y30" s="995"/>
      <c r="Z30" s="134" t="str">
        <f t="shared" si="5"/>
        <v>7.1</v>
      </c>
      <c r="AA30" s="29"/>
      <c r="AB30" s="41"/>
      <c r="AC30" s="36"/>
    </row>
    <row r="31" spans="1:29" s="31" customFormat="1" ht="45.1" customHeight="1" x14ac:dyDescent="0.25">
      <c r="A31" s="42"/>
      <c r="B31" s="999">
        <f t="shared" si="3"/>
        <v>0</v>
      </c>
      <c r="C31" s="68" t="str">
        <f t="shared" si="0"/>
        <v>7.2</v>
      </c>
      <c r="D31" s="135" t="str">
        <f t="shared" si="1"/>
        <v>Availability of customer service support</v>
      </c>
      <c r="E31" s="116" t="str">
        <f t="shared" si="2"/>
        <v>Providers shall provide an appropriate mechanism for customers to address questions and problems</v>
      </c>
      <c r="I31" s="32"/>
      <c r="J31" s="1000"/>
      <c r="K31" s="117" t="s">
        <v>215</v>
      </c>
      <c r="L31" s="136" t="s">
        <v>216</v>
      </c>
      <c r="M31" s="118" t="s">
        <v>217</v>
      </c>
      <c r="N31" s="36"/>
      <c r="O31" s="999"/>
      <c r="P31" s="119" t="str">
        <f t="shared" si="4"/>
        <v>7.2</v>
      </c>
      <c r="Q31" s="135" t="s">
        <v>218</v>
      </c>
      <c r="R31" s="116" t="s">
        <v>219</v>
      </c>
      <c r="S31" s="36"/>
      <c r="T31" s="1000"/>
      <c r="U31" s="117">
        <v>7.2</v>
      </c>
      <c r="V31" s="136" t="s">
        <v>220</v>
      </c>
      <c r="W31" s="118" t="s">
        <v>221</v>
      </c>
      <c r="X31" s="36"/>
      <c r="Y31" s="999"/>
      <c r="Z31" s="119" t="str">
        <f t="shared" si="5"/>
        <v>7.2</v>
      </c>
      <c r="AA31" s="135"/>
      <c r="AB31" s="123"/>
      <c r="AC31" s="36"/>
    </row>
    <row r="32" spans="1:29" s="31" customFormat="1" ht="45.1" customHeight="1" thickBot="1" x14ac:dyDescent="0.3">
      <c r="A32" s="42"/>
      <c r="B32" s="996">
        <f t="shared" si="3"/>
        <v>0</v>
      </c>
      <c r="C32" s="43" t="str">
        <f t="shared" si="0"/>
        <v>7.3</v>
      </c>
      <c r="D32" s="44" t="str">
        <f t="shared" si="1"/>
        <v>External recourse mechanisms</v>
      </c>
      <c r="E32" s="45" t="str">
        <f t="shared" si="2"/>
        <v>Providers shall specify how disputes can be resolved if internal resolution fails</v>
      </c>
      <c r="I32" s="32"/>
      <c r="J32" s="998"/>
      <c r="K32" s="129" t="s">
        <v>222</v>
      </c>
      <c r="L32" s="47" t="s">
        <v>223</v>
      </c>
      <c r="M32" s="48" t="s">
        <v>224</v>
      </c>
      <c r="N32" s="36"/>
      <c r="O32" s="996"/>
      <c r="P32" s="130" t="str">
        <f t="shared" si="4"/>
        <v>7.3</v>
      </c>
      <c r="Q32" s="44" t="s">
        <v>225</v>
      </c>
      <c r="R32" s="45" t="s">
        <v>226</v>
      </c>
      <c r="S32" s="36"/>
      <c r="T32" s="998"/>
      <c r="U32" s="129">
        <v>7.3</v>
      </c>
      <c r="V32" s="47" t="s">
        <v>227</v>
      </c>
      <c r="W32" s="48" t="s">
        <v>228</v>
      </c>
      <c r="X32" s="36"/>
      <c r="Y32" s="996"/>
      <c r="Z32" s="130" t="str">
        <f t="shared" si="5"/>
        <v>7.3</v>
      </c>
      <c r="AA32" s="44"/>
      <c r="AB32" s="53"/>
      <c r="AC32" s="36"/>
    </row>
    <row r="33" spans="1:29" s="57" customFormat="1" ht="45.1" customHeight="1" x14ac:dyDescent="0.25">
      <c r="A33" s="54"/>
      <c r="B33" s="989" t="str">
        <f t="shared" si="3"/>
        <v>8. Data Privacy:  Protect customers’ personal data</v>
      </c>
      <c r="C33" s="132">
        <f t="shared" si="0"/>
        <v>8.1</v>
      </c>
      <c r="D33" s="55" t="str">
        <f t="shared" si="1"/>
        <v>Governance of Data Privacy</v>
      </c>
      <c r="E33" s="56" t="str">
        <f t="shared" si="2"/>
        <v>Providers shall comply with good practices and relevant regulations governing customer data privacy</v>
      </c>
      <c r="I33" s="58"/>
      <c r="J33" s="992" t="s">
        <v>229</v>
      </c>
      <c r="K33" s="133">
        <v>8.1</v>
      </c>
      <c r="L33" s="60" t="s">
        <v>230</v>
      </c>
      <c r="M33" s="61" t="s">
        <v>231</v>
      </c>
      <c r="N33" s="62"/>
      <c r="O33" s="989" t="s">
        <v>232</v>
      </c>
      <c r="P33" s="134">
        <f t="shared" si="4"/>
        <v>8.1</v>
      </c>
      <c r="Q33" s="55" t="s">
        <v>233</v>
      </c>
      <c r="R33" s="56" t="s">
        <v>234</v>
      </c>
      <c r="S33" s="62"/>
      <c r="T33" s="992" t="s">
        <v>235</v>
      </c>
      <c r="U33" s="133">
        <v>8.1</v>
      </c>
      <c r="V33" s="60" t="s">
        <v>236</v>
      </c>
      <c r="W33" s="61" t="s">
        <v>237</v>
      </c>
      <c r="X33" s="62"/>
      <c r="Y33" s="989"/>
      <c r="Z33" s="134">
        <f t="shared" si="5"/>
        <v>8.1</v>
      </c>
      <c r="AA33" s="55"/>
      <c r="AB33" s="66"/>
      <c r="AC33" s="62"/>
    </row>
    <row r="34" spans="1:29" s="57" customFormat="1" ht="45.1" customHeight="1" x14ac:dyDescent="0.25">
      <c r="A34" s="67"/>
      <c r="B34" s="990">
        <f t="shared" si="3"/>
        <v>0</v>
      </c>
      <c r="C34" s="68">
        <f t="shared" si="0"/>
        <v>8.1999999999999993</v>
      </c>
      <c r="D34" s="69" t="str">
        <f t="shared" si="1"/>
        <v>Data Privacy transparency</v>
      </c>
      <c r="E34" s="70" t="str">
        <f t="shared" si="2"/>
        <v>Providers shall ensure that users are provided with clear, prominent, and timely information regarding their data privacy practices</v>
      </c>
      <c r="I34" s="58"/>
      <c r="J34" s="993"/>
      <c r="K34" s="117">
        <v>8.1999999999999993</v>
      </c>
      <c r="L34" s="72" t="s">
        <v>238</v>
      </c>
      <c r="M34" s="73" t="s">
        <v>239</v>
      </c>
      <c r="N34" s="62"/>
      <c r="O34" s="990"/>
      <c r="P34" s="119">
        <f t="shared" si="4"/>
        <v>8.1999999999999993</v>
      </c>
      <c r="Q34" s="69" t="s">
        <v>240</v>
      </c>
      <c r="R34" s="70" t="s">
        <v>241</v>
      </c>
      <c r="S34" s="62"/>
      <c r="T34" s="993"/>
      <c r="U34" s="117">
        <v>8.1999999999999993</v>
      </c>
      <c r="V34" s="72" t="s">
        <v>242</v>
      </c>
      <c r="W34" s="73" t="s">
        <v>243</v>
      </c>
      <c r="X34" s="62"/>
      <c r="Y34" s="990"/>
      <c r="Z34" s="119">
        <f t="shared" si="5"/>
        <v>8.1999999999999993</v>
      </c>
      <c r="AA34" s="69"/>
      <c r="AB34" s="78"/>
      <c r="AC34" s="62"/>
    </row>
    <row r="35" spans="1:29" s="57" customFormat="1" ht="45.1" customHeight="1" x14ac:dyDescent="0.25">
      <c r="A35" s="79"/>
      <c r="B35" s="990">
        <f t="shared" si="3"/>
        <v>0</v>
      </c>
      <c r="C35" s="68">
        <f t="shared" si="0"/>
        <v>8.3000000000000007</v>
      </c>
      <c r="D35" s="69" t="str">
        <f t="shared" si="1"/>
        <v>Customers' control of their Personal Data</v>
      </c>
      <c r="E35" s="70" t="str">
        <f t="shared" si="2"/>
        <v>Providers shall ensure that customers are informed of their rights and have opportunities to exercise meaningful choice and control over their personal information</v>
      </c>
      <c r="I35" s="58"/>
      <c r="J35" s="993"/>
      <c r="K35" s="117">
        <v>8.3000000000000007</v>
      </c>
      <c r="L35" s="72" t="s">
        <v>244</v>
      </c>
      <c r="M35" s="73" t="s">
        <v>245</v>
      </c>
      <c r="N35" s="62"/>
      <c r="O35" s="990"/>
      <c r="P35" s="119">
        <f t="shared" si="4"/>
        <v>8.3000000000000007</v>
      </c>
      <c r="Q35" s="69" t="s">
        <v>246</v>
      </c>
      <c r="R35" s="70" t="s">
        <v>247</v>
      </c>
      <c r="S35" s="62"/>
      <c r="T35" s="993"/>
      <c r="U35" s="117">
        <v>8.3000000000000007</v>
      </c>
      <c r="V35" s="72" t="s">
        <v>248</v>
      </c>
      <c r="W35" s="73" t="s">
        <v>249</v>
      </c>
      <c r="X35" s="62"/>
      <c r="Y35" s="990"/>
      <c r="Z35" s="119">
        <f t="shared" si="5"/>
        <v>8.3000000000000007</v>
      </c>
      <c r="AA35" s="69"/>
      <c r="AB35" s="78"/>
      <c r="AC35" s="62"/>
    </row>
    <row r="36" spans="1:29" s="57" customFormat="1" ht="45.1" customHeight="1" thickBot="1" x14ac:dyDescent="0.3">
      <c r="A36" s="79"/>
      <c r="B36" s="991">
        <f t="shared" si="3"/>
        <v>0</v>
      </c>
      <c r="C36" s="43">
        <f t="shared" si="0"/>
        <v>8.4</v>
      </c>
      <c r="D36" s="103" t="str">
        <f t="shared" si="1"/>
        <v>Minimisation of Personal Data collection and retention</v>
      </c>
      <c r="E36" s="137" t="str">
        <f t="shared" si="2"/>
        <v>Providers shall limit the personal information that is collected from customers and is retained, used, or shared</v>
      </c>
      <c r="I36" s="58"/>
      <c r="J36" s="994"/>
      <c r="K36" s="129">
        <v>8.4</v>
      </c>
      <c r="L36" s="106" t="s">
        <v>250</v>
      </c>
      <c r="M36" s="138" t="s">
        <v>251</v>
      </c>
      <c r="N36" s="62"/>
      <c r="O36" s="991"/>
      <c r="P36" s="130">
        <f t="shared" si="4"/>
        <v>8.4</v>
      </c>
      <c r="Q36" s="103" t="s">
        <v>252</v>
      </c>
      <c r="R36" s="137" t="s">
        <v>253</v>
      </c>
      <c r="S36" s="62"/>
      <c r="T36" s="994"/>
      <c r="U36" s="129">
        <v>8.4</v>
      </c>
      <c r="V36" s="106" t="s">
        <v>254</v>
      </c>
      <c r="W36" s="138" t="s">
        <v>255</v>
      </c>
      <c r="X36" s="62"/>
      <c r="Y36" s="991"/>
      <c r="Z36" s="130">
        <f t="shared" si="5"/>
        <v>8.4</v>
      </c>
      <c r="AA36" s="103"/>
      <c r="AB36" s="139"/>
      <c r="AC36" s="62"/>
    </row>
    <row r="37" spans="1:29" s="31" customFormat="1" ht="9.4499999999999993" customHeight="1" thickBot="1" x14ac:dyDescent="0.3">
      <c r="A37" s="140"/>
      <c r="C37" s="141"/>
      <c r="D37" s="142"/>
      <c r="E37" s="143"/>
      <c r="I37" s="32"/>
      <c r="J37" s="144"/>
      <c r="K37" s="145"/>
      <c r="L37" s="146"/>
      <c r="M37" s="147"/>
      <c r="N37" s="36"/>
      <c r="P37" s="148"/>
      <c r="Q37" s="142"/>
      <c r="R37" s="143"/>
      <c r="S37" s="36"/>
      <c r="T37" s="144"/>
      <c r="U37" s="145"/>
      <c r="V37" s="146"/>
      <c r="W37" s="147"/>
      <c r="X37" s="36"/>
      <c r="Z37" s="148"/>
      <c r="AA37" s="142"/>
      <c r="AB37" s="143"/>
      <c r="AC37" s="36"/>
    </row>
    <row r="38" spans="1:29" s="1" customFormat="1" ht="86.3" customHeight="1" thickBot="1" x14ac:dyDescent="0.3">
      <c r="A38" s="149"/>
      <c r="B38" s="980" t="str">
        <f>CHOOSE(LanguageNumber,J38,O38,T38,Y38)</f>
        <v>Confidentiality 
This toolkit has been developed by the GSMA and its members to support GSMA Mobile Money Certification. Member responses to the questions in the toolkit shall be deemed “Confidential Information” for the purposes of Article 18.2 of the GSMA Articles of Association. This Confidential Information will not be disclosed to any third party.
Please send any feedback and questions about the self-assessment toolkits to mobilemoney@gsma.com.</v>
      </c>
      <c r="C38" s="981"/>
      <c r="D38" s="981"/>
      <c r="E38" s="982"/>
      <c r="I38" s="4"/>
      <c r="J38" s="983" t="s">
        <v>256</v>
      </c>
      <c r="K38" s="984"/>
      <c r="L38" s="984"/>
      <c r="M38" s="985"/>
      <c r="N38" s="4"/>
      <c r="O38" s="986" t="s">
        <v>257</v>
      </c>
      <c r="P38" s="987"/>
      <c r="Q38" s="987"/>
      <c r="R38" s="988"/>
      <c r="S38" s="4"/>
      <c r="T38" s="983" t="s">
        <v>258</v>
      </c>
      <c r="U38" s="984"/>
      <c r="V38" s="984"/>
      <c r="W38" s="985"/>
      <c r="X38" s="4"/>
      <c r="Y38" s="986"/>
      <c r="Z38" s="987"/>
      <c r="AA38" s="987"/>
      <c r="AB38" s="988"/>
      <c r="AC38" s="4"/>
    </row>
    <row r="39" spans="1:29" s="57" customFormat="1" ht="15" x14ac:dyDescent="0.25">
      <c r="A39" s="124"/>
      <c r="C39" s="150"/>
      <c r="D39" s="151"/>
      <c r="E39" s="152"/>
      <c r="I39" s="58"/>
      <c r="J39" s="153"/>
      <c r="K39" s="153"/>
      <c r="L39" s="153"/>
      <c r="M39" s="154"/>
      <c r="N39"/>
      <c r="O39"/>
      <c r="P39"/>
      <c r="Q39"/>
      <c r="R39" s="155"/>
      <c r="S39"/>
      <c r="T39"/>
      <c r="U39"/>
      <c r="V39"/>
      <c r="W39" s="155"/>
      <c r="X39"/>
      <c r="Y39"/>
      <c r="Z39"/>
      <c r="AA39"/>
      <c r="AB39" s="155"/>
      <c r="AC39"/>
    </row>
    <row r="40" spans="1:29" ht="15" x14ac:dyDescent="0.25">
      <c r="J40" s="157"/>
      <c r="K40" s="157"/>
      <c r="L40" s="157"/>
      <c r="M40" s="158"/>
    </row>
    <row r="41" spans="1:29" ht="15" x14ac:dyDescent="0.25">
      <c r="J41" s="157"/>
      <c r="K41" s="157"/>
      <c r="L41" s="157"/>
      <c r="M41" s="158"/>
    </row>
  </sheetData>
  <sheetProtection password="B898" sheet="1" objects="1" scenarios="1"/>
  <mergeCells count="46">
    <mergeCell ref="Y5:Y6"/>
    <mergeCell ref="B2:E2"/>
    <mergeCell ref="B5:B6"/>
    <mergeCell ref="J5:J6"/>
    <mergeCell ref="O5:O6"/>
    <mergeCell ref="T5:T6"/>
    <mergeCell ref="B14:B17"/>
    <mergeCell ref="J14:J17"/>
    <mergeCell ref="O14:O17"/>
    <mergeCell ref="T14:T17"/>
    <mergeCell ref="Y14:Y17"/>
    <mergeCell ref="B7:B13"/>
    <mergeCell ref="J7:J13"/>
    <mergeCell ref="O7:O13"/>
    <mergeCell ref="T7:T13"/>
    <mergeCell ref="Y7:Y13"/>
    <mergeCell ref="B25:B27"/>
    <mergeCell ref="J25:J27"/>
    <mergeCell ref="O25:O27"/>
    <mergeCell ref="T25:T27"/>
    <mergeCell ref="Y25:Y27"/>
    <mergeCell ref="B18:B24"/>
    <mergeCell ref="J18:J24"/>
    <mergeCell ref="O18:O24"/>
    <mergeCell ref="T18:T24"/>
    <mergeCell ref="Y18:Y24"/>
    <mergeCell ref="B30:B32"/>
    <mergeCell ref="J30:J32"/>
    <mergeCell ref="O30:O32"/>
    <mergeCell ref="T30:T32"/>
    <mergeCell ref="Y30:Y32"/>
    <mergeCell ref="B28:B29"/>
    <mergeCell ref="J28:J29"/>
    <mergeCell ref="O28:O29"/>
    <mergeCell ref="T28:T29"/>
    <mergeCell ref="Y28:Y29"/>
    <mergeCell ref="B33:B36"/>
    <mergeCell ref="J33:J36"/>
    <mergeCell ref="O33:O36"/>
    <mergeCell ref="T33:T36"/>
    <mergeCell ref="Y33:Y36"/>
    <mergeCell ref="B38:E38"/>
    <mergeCell ref="J38:M38"/>
    <mergeCell ref="O38:R38"/>
    <mergeCell ref="T38:W38"/>
    <mergeCell ref="Y38:AB38"/>
  </mergeCells>
  <dataValidations count="1">
    <dataValidation type="list" allowBlank="1" showInputMessage="1" showErrorMessage="1" sqref="G2">
      <formula1>Languages</formula1>
    </dataValidation>
  </dataValidations>
  <hyperlinks>
    <hyperlink ref="C5" location="P1.1" display="P1.1"/>
    <hyperlink ref="C6" location="P1.2" display="P1.2"/>
    <hyperlink ref="C7" location="P2.1" display="P2.1"/>
    <hyperlink ref="C8" location="P2.2" display="P2.2"/>
    <hyperlink ref="C9" location="P2.3" display="P2.3"/>
    <hyperlink ref="C10" location="P2.4" display="P2.4"/>
    <hyperlink ref="C11" location="P2.5" display="P2.5"/>
    <hyperlink ref="C12" location="P2.6" display="P2.6"/>
    <hyperlink ref="C14" location="P3.1" display="P3.1"/>
    <hyperlink ref="C15" location="P3.2" display="P3.2"/>
    <hyperlink ref="C16" location="P3.3" display="P3.3"/>
    <hyperlink ref="C17" location="P3.4" display="P3.4"/>
    <hyperlink ref="C18" location="P4.1" display="P4.1"/>
    <hyperlink ref="C19" location="P4.2" display="P4.2"/>
    <hyperlink ref="C20" location="P4.3" display="P4.3"/>
    <hyperlink ref="C21" location="P4.4" display="P4.4"/>
    <hyperlink ref="C22" location="P4.5" display="P4.5"/>
    <hyperlink ref="C23" location="P4.6" display="P4.6"/>
    <hyperlink ref="C24" location="P4.7" display="P4.7"/>
    <hyperlink ref="C25" location="P5.1" display="P5.1"/>
    <hyperlink ref="C26" location="P5.2" display="P5.2"/>
    <hyperlink ref="C27" location="P5.3" display="P5.3"/>
    <hyperlink ref="C28" location="P6.1" display="P6.1"/>
    <hyperlink ref="C29" location="P6.2" display="P6.2"/>
    <hyperlink ref="C30" location="P7.1" display="P7.1"/>
    <hyperlink ref="C31" location="P7.2" display="P7.2"/>
    <hyperlink ref="C32" location="P7.3" display="P7.3"/>
    <hyperlink ref="C33" location="P8.1" display="P8.1"/>
    <hyperlink ref="C34" location="P8.2" display="P8.2"/>
    <hyperlink ref="C35" location="P8.3" display="P8.3"/>
    <hyperlink ref="C36" location="P8.4" display="P8.4"/>
    <hyperlink ref="C13" location="P2.7" display="P2.7"/>
  </hyperlinks>
  <pageMargins left="0.7" right="0.7" top="0.75" bottom="0.75" header="0.3" footer="0.3"/>
  <pageSetup paperSize="9" orientation="portrait" horizontalDpi="4294967292" vertic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V125"/>
  <sheetViews>
    <sheetView showGridLines="0" zoomScale="90" zoomScaleNormal="90" zoomScalePageLayoutView="90" workbookViewId="0">
      <pane ySplit="3" topLeftCell="A4" activePane="bottomLeft" state="frozen"/>
      <selection activeCell="J3" sqref="J3"/>
      <selection pane="bottomLeft" activeCell="A4" sqref="A4"/>
    </sheetView>
  </sheetViews>
  <sheetFormatPr defaultColWidth="10.140625" defaultRowHeight="14.3" x14ac:dyDescent="0.25"/>
  <cols>
    <col min="1" max="1" width="0.7109375" customWidth="1"/>
    <col min="2" max="2" width="30.7109375" style="155" customWidth="1"/>
    <col min="3" max="3" width="110.7109375" style="155" customWidth="1"/>
    <col min="4" max="4" width="0.7109375" customWidth="1"/>
    <col min="5" max="5" width="2.7109375" hidden="1" customWidth="1"/>
    <col min="6" max="6" width="30.7109375" hidden="1" customWidth="1"/>
    <col min="7" max="7" width="3.7109375" hidden="1" customWidth="1"/>
    <col min="8" max="8" width="110.7109375" style="155" hidden="1" customWidth="1"/>
    <col min="9" max="9" width="2.7109375" hidden="1" customWidth="1"/>
    <col min="10" max="10" width="30.7109375" hidden="1" customWidth="1"/>
    <col min="11" max="11" width="3.7109375" hidden="1" customWidth="1"/>
    <col min="12" max="12" width="110.7109375" style="155" hidden="1" customWidth="1"/>
    <col min="13" max="13" width="2.7109375" hidden="1" customWidth="1"/>
    <col min="14" max="14" width="30.7109375" hidden="1" customWidth="1"/>
    <col min="15" max="15" width="3.7109375" hidden="1" customWidth="1"/>
    <col min="16" max="16" width="110.7109375" style="155" hidden="1" customWidth="1"/>
    <col min="17" max="17" width="2.7109375" hidden="1" customWidth="1"/>
    <col min="18" max="18" width="30.7109375" hidden="1" customWidth="1"/>
    <col min="19" max="19" width="3.7109375" hidden="1" customWidth="1"/>
    <col min="20" max="20" width="110.7109375" style="155" hidden="1" customWidth="1"/>
    <col min="21" max="21" width="2.7109375" hidden="1" customWidth="1"/>
    <col min="22" max="22" width="10.140625" hidden="1" customWidth="1" collapsed="1"/>
  </cols>
  <sheetData>
    <row r="1" spans="1:21" s="243" customFormat="1" ht="5.2" customHeight="1" thickBot="1" x14ac:dyDescent="0.25">
      <c r="A1" s="159"/>
      <c r="B1" s="234"/>
      <c r="C1" s="234"/>
      <c r="D1" s="1"/>
      <c r="E1" s="4"/>
      <c r="F1" s="235"/>
      <c r="G1" s="235"/>
      <c r="H1" s="236"/>
      <c r="I1" s="4"/>
      <c r="J1" s="237"/>
      <c r="K1" s="237"/>
      <c r="L1" s="238"/>
      <c r="M1" s="4"/>
      <c r="N1" s="239"/>
      <c r="O1" s="239"/>
      <c r="P1" s="240"/>
      <c r="Q1" s="4"/>
      <c r="R1" s="241"/>
      <c r="S1" s="241"/>
      <c r="T1" s="242"/>
      <c r="U1" s="4"/>
    </row>
    <row r="2" spans="1:21" s="244" customFormat="1" ht="41.2" customHeight="1" thickBot="1" x14ac:dyDescent="0.3">
      <c r="A2" s="160"/>
      <c r="B2" s="1173" t="str">
        <f>UPPER(CHOOSE(LanguageNumber,F2,J2,N2,R2))</f>
        <v>DEFINITIONS</v>
      </c>
      <c r="C2" s="1174">
        <f t="shared" ref="C2:C4" si="0">CHOOSE(LanguageNumber,H2,L2,P2,T2)</f>
        <v>0</v>
      </c>
      <c r="D2" s="1"/>
      <c r="E2" s="4"/>
      <c r="F2" s="1173" t="s">
        <v>259</v>
      </c>
      <c r="G2" s="1175"/>
      <c r="H2" s="1174"/>
      <c r="I2" s="4"/>
      <c r="J2" s="1173" t="s">
        <v>1730</v>
      </c>
      <c r="K2" s="1175"/>
      <c r="L2" s="1174"/>
      <c r="M2" s="4"/>
      <c r="N2" s="1173" t="s">
        <v>260</v>
      </c>
      <c r="O2" s="1175"/>
      <c r="P2" s="1174"/>
      <c r="Q2" s="4"/>
      <c r="R2" s="1173"/>
      <c r="S2" s="1175"/>
      <c r="T2" s="1174"/>
      <c r="U2" s="4"/>
    </row>
    <row r="3" spans="1:21" s="249" customFormat="1" ht="18" customHeight="1" thickBot="1" x14ac:dyDescent="0.3">
      <c r="A3" s="160"/>
      <c r="B3" s="245" t="str">
        <f t="shared" ref="B3:B4" si="1">CHOOSE(LanguageNumber,F3,J3,N3,R3)</f>
        <v>Terms</v>
      </c>
      <c r="C3" s="246" t="str">
        <f t="shared" si="0"/>
        <v>Definitions</v>
      </c>
      <c r="D3" s="1"/>
      <c r="E3" s="4"/>
      <c r="F3" s="247" t="s">
        <v>1731</v>
      </c>
      <c r="G3" s="248" t="s">
        <v>1732</v>
      </c>
      <c r="H3" s="246" t="s">
        <v>259</v>
      </c>
      <c r="I3" s="4"/>
      <c r="J3" s="247" t="s">
        <v>1733</v>
      </c>
      <c r="K3" s="248" t="s">
        <v>1732</v>
      </c>
      <c r="L3" s="246" t="s">
        <v>1730</v>
      </c>
      <c r="M3" s="4"/>
      <c r="N3" s="247" t="s">
        <v>1734</v>
      </c>
      <c r="O3" s="248" t="s">
        <v>1735</v>
      </c>
      <c r="P3" s="246" t="s">
        <v>1736</v>
      </c>
      <c r="Q3" s="4"/>
      <c r="R3" s="247"/>
      <c r="S3" s="248" t="s">
        <v>1732</v>
      </c>
      <c r="T3" s="246"/>
      <c r="U3" s="4"/>
    </row>
    <row r="4" spans="1:21" s="255" customFormat="1" ht="23.9" customHeight="1" x14ac:dyDescent="0.3">
      <c r="A4" s="161"/>
      <c r="B4" s="250" t="str">
        <f t="shared" si="1"/>
        <v>3LoD</v>
      </c>
      <c r="C4" s="251" t="str">
        <f t="shared" si="0"/>
        <v>See Three Lines of Defence - below.</v>
      </c>
      <c r="D4" s="252"/>
      <c r="E4" s="253"/>
      <c r="F4" s="250" t="s">
        <v>1737</v>
      </c>
      <c r="G4" s="254">
        <v>1</v>
      </c>
      <c r="H4" s="251" t="s">
        <v>1738</v>
      </c>
      <c r="I4" s="253"/>
      <c r="J4" s="250" t="s">
        <v>1739</v>
      </c>
      <c r="K4" s="254">
        <f>$G4</f>
        <v>1</v>
      </c>
      <c r="L4" s="251" t="s">
        <v>1740</v>
      </c>
      <c r="M4" s="253"/>
      <c r="N4" s="250" t="s">
        <v>1741</v>
      </c>
      <c r="O4" s="254">
        <f>$G4</f>
        <v>1</v>
      </c>
      <c r="P4" s="251" t="s">
        <v>1742</v>
      </c>
      <c r="Q4" s="253"/>
      <c r="R4" s="250"/>
      <c r="S4" s="254">
        <f>$G4</f>
        <v>1</v>
      </c>
      <c r="T4" s="251"/>
      <c r="U4" s="253"/>
    </row>
    <row r="5" spans="1:21" s="255" customFormat="1" ht="27.1" x14ac:dyDescent="0.25">
      <c r="A5"/>
      <c r="B5" s="256" t="str">
        <f t="shared" ref="B5:B68" si="2">CHOOSE(LanguageNumber,F5,J5,N5,R5)</f>
        <v>Access credentials</v>
      </c>
      <c r="C5" s="257" t="str">
        <f t="shared" ref="C5:C68" si="3">CHOOSE(LanguageNumber,H5,L5,P5,T5)</f>
        <v xml:space="preserve">Information used to access a mobile money account, such as phone number, customer ID and security credentials. </v>
      </c>
      <c r="D5" s="57"/>
      <c r="E5" s="258"/>
      <c r="F5" s="256" t="s">
        <v>1743</v>
      </c>
      <c r="G5" s="259">
        <v>2</v>
      </c>
      <c r="H5" s="257" t="s">
        <v>1744</v>
      </c>
      <c r="I5" s="258"/>
      <c r="J5" s="256" t="s">
        <v>1745</v>
      </c>
      <c r="K5" s="259">
        <f t="shared" ref="K5:K70" si="4">$G5</f>
        <v>2</v>
      </c>
      <c r="L5" s="257" t="s">
        <v>1746</v>
      </c>
      <c r="M5" s="258"/>
      <c r="N5" s="256" t="s">
        <v>1747</v>
      </c>
      <c r="O5" s="259">
        <f t="shared" ref="O5:O70" si="5">$G5</f>
        <v>2</v>
      </c>
      <c r="P5" s="257" t="s">
        <v>1748</v>
      </c>
      <c r="Q5" s="258"/>
      <c r="R5" s="256"/>
      <c r="S5" s="259">
        <f t="shared" ref="S5:S70" si="6">$G5</f>
        <v>2</v>
      </c>
      <c r="T5" s="257"/>
      <c r="U5" s="258"/>
    </row>
    <row r="6" spans="1:21" s="255" customFormat="1" ht="27.1" x14ac:dyDescent="0.25">
      <c r="A6" s="159"/>
      <c r="B6" s="256" t="str">
        <f t="shared" si="2"/>
        <v>Agent aggregator</v>
      </c>
      <c r="C6" s="257" t="str">
        <f t="shared" si="3"/>
        <v>An agent aggregator is an intermediary company between the provider and a set of agents. The agent aggregator recruits, contracts and manages the agents, and the provider has a single contract with the agent aggregator.</v>
      </c>
      <c r="D6" s="260"/>
      <c r="E6" s="258"/>
      <c r="F6" s="256" t="s">
        <v>1749</v>
      </c>
      <c r="G6" s="259">
        <v>3</v>
      </c>
      <c r="H6" s="257" t="s">
        <v>1750</v>
      </c>
      <c r="I6" s="258"/>
      <c r="J6" s="256" t="s">
        <v>1751</v>
      </c>
      <c r="K6" s="259">
        <f t="shared" si="4"/>
        <v>3</v>
      </c>
      <c r="L6" s="257" t="s">
        <v>1752</v>
      </c>
      <c r="M6" s="258"/>
      <c r="N6" s="256" t="s">
        <v>1753</v>
      </c>
      <c r="O6" s="259">
        <f t="shared" si="5"/>
        <v>3</v>
      </c>
      <c r="P6" s="257" t="s">
        <v>1754</v>
      </c>
      <c r="Q6" s="258"/>
      <c r="R6" s="256"/>
      <c r="S6" s="259">
        <f t="shared" si="6"/>
        <v>3</v>
      </c>
      <c r="T6" s="257"/>
      <c r="U6" s="258"/>
    </row>
    <row r="7" spans="1:21" s="266" customFormat="1" ht="27.1" x14ac:dyDescent="0.25">
      <c r="A7" s="159"/>
      <c r="B7" s="261" t="str">
        <f t="shared" si="2"/>
        <v>Agent Management (Agent)</v>
      </c>
      <c r="C7" s="262" t="str">
        <f t="shared" si="3"/>
        <v>Mobile Money Provider's function which manages the agent network. Responsible for recruiting, training and monitoring performance of agents, and ensuring an effective distribution network.</v>
      </c>
      <c r="D7" s="57"/>
      <c r="E7" s="258"/>
      <c r="F7" s="263" t="s">
        <v>1755</v>
      </c>
      <c r="G7" s="264">
        <v>4</v>
      </c>
      <c r="H7" s="265" t="s">
        <v>1756</v>
      </c>
      <c r="I7" s="258"/>
      <c r="J7" s="263" t="s">
        <v>1757</v>
      </c>
      <c r="K7" s="259">
        <f t="shared" si="4"/>
        <v>4</v>
      </c>
      <c r="L7" s="265" t="s">
        <v>1758</v>
      </c>
      <c r="M7" s="258"/>
      <c r="N7" s="263" t="s">
        <v>1759</v>
      </c>
      <c r="O7" s="264">
        <f t="shared" si="5"/>
        <v>4</v>
      </c>
      <c r="P7" s="265" t="s">
        <v>1760</v>
      </c>
      <c r="Q7" s="258"/>
      <c r="R7" s="261"/>
      <c r="S7" s="264">
        <f t="shared" si="6"/>
        <v>4</v>
      </c>
      <c r="T7" s="262"/>
      <c r="U7" s="258"/>
    </row>
    <row r="8" spans="1:21" s="255" customFormat="1" ht="27.1" x14ac:dyDescent="0.25">
      <c r="A8" s="159"/>
      <c r="B8" s="256" t="str">
        <f t="shared" si="2"/>
        <v>Aggregate mobile money liabilities</v>
      </c>
      <c r="C8" s="257" t="str">
        <f t="shared" si="3"/>
        <v>The sum total of e-money held in the mobile money system across all accounts. The value of the custodial account(s) must be equal to or greater than the total value of e-money.</v>
      </c>
      <c r="D8" s="57"/>
      <c r="E8" s="267"/>
      <c r="F8" s="256" t="s">
        <v>1761</v>
      </c>
      <c r="G8" s="259">
        <v>5</v>
      </c>
      <c r="H8" s="257" t="s">
        <v>1762</v>
      </c>
      <c r="I8" s="267"/>
      <c r="J8" s="256" t="s">
        <v>1763</v>
      </c>
      <c r="K8" s="259">
        <f t="shared" si="4"/>
        <v>5</v>
      </c>
      <c r="L8" s="268" t="s">
        <v>1764</v>
      </c>
      <c r="M8" s="267"/>
      <c r="N8" s="256" t="s">
        <v>1765</v>
      </c>
      <c r="O8" s="259">
        <f t="shared" si="5"/>
        <v>5</v>
      </c>
      <c r="P8" s="257" t="s">
        <v>1766</v>
      </c>
      <c r="Q8" s="267"/>
      <c r="R8" s="256"/>
      <c r="S8" s="259">
        <f t="shared" si="6"/>
        <v>5</v>
      </c>
      <c r="T8" s="257"/>
      <c r="U8" s="267"/>
    </row>
    <row r="9" spans="1:21" s="255" customFormat="1" ht="22.65" customHeight="1" x14ac:dyDescent="0.2">
      <c r="A9" s="159"/>
      <c r="B9" s="256" t="str">
        <f t="shared" si="2"/>
        <v>AML / ML</v>
      </c>
      <c r="C9" s="257" t="str">
        <f t="shared" si="3"/>
        <v>Anti-Money Laundering / Money Laundering</v>
      </c>
      <c r="D9" s="260"/>
      <c r="E9" s="267"/>
      <c r="F9" s="256" t="s">
        <v>1767</v>
      </c>
      <c r="G9" s="259">
        <v>6</v>
      </c>
      <c r="H9" s="257" t="s">
        <v>1768</v>
      </c>
      <c r="I9" s="267"/>
      <c r="J9" s="256" t="s">
        <v>1767</v>
      </c>
      <c r="K9" s="259">
        <f t="shared" si="4"/>
        <v>6</v>
      </c>
      <c r="L9" s="257" t="s">
        <v>1769</v>
      </c>
      <c r="M9" s="267"/>
      <c r="N9" s="269" t="s">
        <v>1770</v>
      </c>
      <c r="O9" s="259">
        <f t="shared" si="5"/>
        <v>6</v>
      </c>
      <c r="P9" s="257" t="s">
        <v>1771</v>
      </c>
      <c r="Q9" s="267"/>
      <c r="R9" s="256"/>
      <c r="S9" s="259">
        <f t="shared" si="6"/>
        <v>6</v>
      </c>
      <c r="T9" s="257"/>
      <c r="U9" s="267"/>
    </row>
    <row r="10" spans="1:21" s="255" customFormat="1" ht="28.9" customHeight="1" x14ac:dyDescent="0.25">
      <c r="A10" s="159"/>
      <c r="B10" s="256" t="str">
        <f t="shared" si="2"/>
        <v>Audit</v>
      </c>
      <c r="C10" s="257" t="str">
        <f t="shared" si="3"/>
        <v>An audit is a high-level review of the mobile money business and reports to the senior governance that oversees the mobile money service.</v>
      </c>
      <c r="D10" s="57"/>
      <c r="E10" s="258"/>
      <c r="F10" s="256" t="s">
        <v>1772</v>
      </c>
      <c r="G10" s="259">
        <v>7</v>
      </c>
      <c r="H10" s="257" t="s">
        <v>1773</v>
      </c>
      <c r="I10" s="258"/>
      <c r="J10" s="256" t="s">
        <v>1772</v>
      </c>
      <c r="K10" s="259">
        <f t="shared" si="4"/>
        <v>7</v>
      </c>
      <c r="L10" s="257" t="s">
        <v>1774</v>
      </c>
      <c r="M10" s="258"/>
      <c r="N10" s="256" t="s">
        <v>1775</v>
      </c>
      <c r="O10" s="259">
        <f t="shared" si="5"/>
        <v>7</v>
      </c>
      <c r="P10" s="270" t="s">
        <v>1776</v>
      </c>
      <c r="Q10" s="258"/>
      <c r="R10" s="256"/>
      <c r="S10" s="259">
        <f t="shared" si="6"/>
        <v>7</v>
      </c>
      <c r="T10" s="257"/>
      <c r="U10" s="258"/>
    </row>
    <row r="11" spans="1:21" s="255" customFormat="1" ht="59.2" customHeight="1" x14ac:dyDescent="0.25">
      <c r="A11" s="159"/>
      <c r="B11" s="256" t="str">
        <f t="shared" si="2"/>
        <v>Business continuity management / plan</v>
      </c>
      <c r="C11" s="257" t="str">
        <f t="shared" si="3"/>
        <v>Business continuity management (BCM) prepares the organization to continue delivery of products or services at acceptable predefined levels following a disruptive incident. BCM prepares an organization to deal with disruptive incidents that might otherwise prevent it from achieving its objectives.
The "Business Continuity Plan" (BCP) sets out how the business continuity requirements will be achieved.</v>
      </c>
      <c r="D11" s="57"/>
      <c r="E11" s="258"/>
      <c r="F11" s="256" t="s">
        <v>1777</v>
      </c>
      <c r="G11" s="259">
        <v>8</v>
      </c>
      <c r="H11" s="271" t="s">
        <v>1778</v>
      </c>
      <c r="I11" s="258"/>
      <c r="J11" s="256" t="s">
        <v>1779</v>
      </c>
      <c r="K11" s="259">
        <f t="shared" si="4"/>
        <v>8</v>
      </c>
      <c r="L11" s="271" t="s">
        <v>1780</v>
      </c>
      <c r="M11" s="258"/>
      <c r="N11" s="256" t="s">
        <v>1781</v>
      </c>
      <c r="O11" s="259">
        <f t="shared" si="5"/>
        <v>8</v>
      </c>
      <c r="P11" s="271" t="s">
        <v>1782</v>
      </c>
      <c r="Q11" s="258"/>
      <c r="R11" s="256"/>
      <c r="S11" s="259">
        <f t="shared" si="6"/>
        <v>8</v>
      </c>
      <c r="T11" s="257"/>
      <c r="U11" s="258"/>
    </row>
    <row r="12" spans="1:21" s="266" customFormat="1" ht="84.15" customHeight="1" x14ac:dyDescent="0.25">
      <c r="A12" s="159"/>
      <c r="B12" s="261" t="str">
        <f t="shared" si="2"/>
        <v>Business Operations (BizOps)</v>
      </c>
      <c r="C12" s="262" t="str">
        <f t="shared" si="3"/>
        <v>Mobile Money Provider's function to manage the mobile money business and encompasses a number of business operations:
 - Mobile money product management;
 - Management of the day-to-day mobile money business;
 - Reporting to senior management.
The "Business Operations Manager" is in charge of the Business Operations function.</v>
      </c>
      <c r="D12" s="57"/>
      <c r="E12" s="258"/>
      <c r="F12" s="263" t="s">
        <v>1783</v>
      </c>
      <c r="G12" s="264">
        <v>9</v>
      </c>
      <c r="H12" s="272" t="s">
        <v>1784</v>
      </c>
      <c r="I12" s="258"/>
      <c r="J12" s="256" t="s">
        <v>1785</v>
      </c>
      <c r="K12" s="259">
        <f t="shared" si="4"/>
        <v>9</v>
      </c>
      <c r="L12" s="257" t="s">
        <v>1786</v>
      </c>
      <c r="M12" s="258"/>
      <c r="N12" s="263" t="s">
        <v>1787</v>
      </c>
      <c r="O12" s="264">
        <f t="shared" si="5"/>
        <v>9</v>
      </c>
      <c r="P12" s="272" t="s">
        <v>1788</v>
      </c>
      <c r="Q12" s="258"/>
      <c r="R12" s="261"/>
      <c r="S12" s="264">
        <f t="shared" si="6"/>
        <v>9</v>
      </c>
      <c r="T12" s="262"/>
      <c r="U12" s="258"/>
    </row>
    <row r="13" spans="1:21" s="255" customFormat="1" ht="27.1" x14ac:dyDescent="0.25">
      <c r="A13" s="159"/>
      <c r="B13" s="256" t="str">
        <f t="shared" si="2"/>
        <v>Capacity plan</v>
      </c>
      <c r="C13" s="257" t="str">
        <f t="shared" si="3"/>
        <v>A plan for the business and its systems that includes forecast growth and the planned expansion of business and system components to meet the forecast demand.</v>
      </c>
      <c r="D13" s="260"/>
      <c r="E13" s="258"/>
      <c r="F13" s="256" t="s">
        <v>1789</v>
      </c>
      <c r="G13" s="259">
        <v>10</v>
      </c>
      <c r="H13" s="257" t="s">
        <v>1790</v>
      </c>
      <c r="I13" s="258"/>
      <c r="J13" s="263" t="s">
        <v>1791</v>
      </c>
      <c r="K13" s="259">
        <f t="shared" si="4"/>
        <v>10</v>
      </c>
      <c r="L13" s="265" t="s">
        <v>1792</v>
      </c>
      <c r="M13" s="258"/>
      <c r="N13" s="256" t="s">
        <v>1793</v>
      </c>
      <c r="O13" s="259">
        <f t="shared" si="5"/>
        <v>10</v>
      </c>
      <c r="P13" s="257" t="s">
        <v>1794</v>
      </c>
      <c r="Q13" s="258"/>
      <c r="R13" s="256"/>
      <c r="S13" s="259">
        <f t="shared" si="6"/>
        <v>10</v>
      </c>
      <c r="T13" s="257"/>
      <c r="U13" s="258"/>
    </row>
    <row r="14" spans="1:21" s="255" customFormat="1" ht="23.2" customHeight="1" x14ac:dyDescent="0.2">
      <c r="A14" s="159"/>
      <c r="B14" s="256" t="str">
        <f t="shared" si="2"/>
        <v>CFT / TF</v>
      </c>
      <c r="C14" s="257" t="str">
        <f t="shared" si="3"/>
        <v>Countering the Financing of Terrorism / Terrorist Financing</v>
      </c>
      <c r="D14" s="31"/>
      <c r="E14" s="258"/>
      <c r="F14" s="256" t="s">
        <v>1795</v>
      </c>
      <c r="G14" s="259">
        <v>11</v>
      </c>
      <c r="H14" s="257" t="s">
        <v>1796</v>
      </c>
      <c r="I14" s="258"/>
      <c r="J14" s="256" t="s">
        <v>1797</v>
      </c>
      <c r="K14" s="259">
        <f t="shared" si="4"/>
        <v>11</v>
      </c>
      <c r="L14" s="257" t="s">
        <v>1798</v>
      </c>
      <c r="M14" s="258"/>
      <c r="N14" s="256" t="s">
        <v>1799</v>
      </c>
      <c r="O14" s="259">
        <f t="shared" si="5"/>
        <v>11</v>
      </c>
      <c r="P14" s="257" t="s">
        <v>1800</v>
      </c>
      <c r="Q14" s="258"/>
      <c r="R14" s="256"/>
      <c r="S14" s="259">
        <f t="shared" si="6"/>
        <v>11</v>
      </c>
      <c r="T14" s="257"/>
      <c r="U14" s="258"/>
    </row>
    <row r="15" spans="1:21" s="255" customFormat="1" ht="54.2" x14ac:dyDescent="0.25">
      <c r="A15" s="159"/>
      <c r="B15" s="256" t="str">
        <f t="shared" si="2"/>
        <v>Common law / civil law</v>
      </c>
      <c r="C15" s="257" t="str">
        <f t="shared" si="3"/>
        <v>Generally speaking, a country has a "common-law" legal tradition if its legal system (particularly with respect to commercial law) is derived from or heavily influenced by Anglo-American law. In contrast, a country has a "civil-law" legal tradition if its legal system (particularly with respect to commercial law) is derived from or heavily influenced by Continental European law.</v>
      </c>
      <c r="D15" s="31"/>
      <c r="E15" s="258"/>
      <c r="F15" s="273" t="s">
        <v>1801</v>
      </c>
      <c r="G15" s="273">
        <v>12</v>
      </c>
      <c r="H15" s="257" t="s">
        <v>1802</v>
      </c>
      <c r="I15" s="258"/>
      <c r="J15" s="273" t="s">
        <v>1803</v>
      </c>
      <c r="K15" s="273">
        <f t="shared" si="4"/>
        <v>12</v>
      </c>
      <c r="L15" s="257" t="s">
        <v>1804</v>
      </c>
      <c r="M15" s="258"/>
      <c r="N15" s="273" t="s">
        <v>1805</v>
      </c>
      <c r="O15" s="273">
        <f t="shared" si="5"/>
        <v>12</v>
      </c>
      <c r="P15" s="265" t="s">
        <v>1806</v>
      </c>
      <c r="Q15" s="258"/>
      <c r="R15" s="256"/>
      <c r="S15" s="273">
        <f t="shared" si="6"/>
        <v>12</v>
      </c>
      <c r="T15" s="257"/>
      <c r="U15" s="258"/>
    </row>
    <row r="16" spans="1:21" s="255" customFormat="1" ht="74.349999999999994" customHeight="1" x14ac:dyDescent="0.25">
      <c r="A16"/>
      <c r="B16" s="256" t="str">
        <f t="shared" si="2"/>
        <v>Completed transactions</v>
      </c>
      <c r="C16" s="257" t="str">
        <f t="shared" si="3"/>
        <v>Transactions can pass through several pending stages, sometimes known as "initiated", "authorized", "pending" or similar terms. Funds may or may not be reserved during these pending stages. At the end of the process funds are moved between the relevant accounts and the transaction is termed completed.
When counting transaction volumes and reconciling funds with the custodial bank or ecosystem partners, it is important that parties agree whether "initiated" or "completed" transactions should be counted.</v>
      </c>
      <c r="D16" s="274"/>
      <c r="E16" s="258"/>
      <c r="F16" s="256" t="s">
        <v>1807</v>
      </c>
      <c r="G16" s="259">
        <v>13</v>
      </c>
      <c r="H16" s="257" t="s">
        <v>1808</v>
      </c>
      <c r="I16" s="258"/>
      <c r="J16" s="263" t="s">
        <v>1809</v>
      </c>
      <c r="K16" s="259">
        <f t="shared" si="4"/>
        <v>13</v>
      </c>
      <c r="L16" s="273" t="s">
        <v>1810</v>
      </c>
      <c r="M16" s="258"/>
      <c r="N16" s="256" t="s">
        <v>1811</v>
      </c>
      <c r="O16" s="259">
        <f t="shared" si="5"/>
        <v>13</v>
      </c>
      <c r="P16" s="257" t="s">
        <v>1812</v>
      </c>
      <c r="Q16" s="258"/>
      <c r="R16" s="256"/>
      <c r="S16" s="259">
        <f t="shared" si="6"/>
        <v>13</v>
      </c>
      <c r="T16" s="257"/>
      <c r="U16" s="258"/>
    </row>
    <row r="17" spans="1:21" s="255" customFormat="1" ht="67.75" x14ac:dyDescent="0.25">
      <c r="A17"/>
      <c r="B17" s="256" t="str">
        <f t="shared" si="2"/>
        <v>CRM system</v>
      </c>
      <c r="C17" s="257" t="str">
        <f t="shared" si="3"/>
        <v>Customer Relationship Management system: A system that holds customer data and presents it to customer operations staff, often managing their interaction with the customer through workflow. Mobile operators typically have a CRM system for their mobile phone accounts, and some providers prefer to manage mobile money customers through their existing CRM system.</v>
      </c>
      <c r="D17" s="31"/>
      <c r="E17" s="258"/>
      <c r="F17" s="256" t="s">
        <v>1813</v>
      </c>
      <c r="G17" s="259">
        <v>14</v>
      </c>
      <c r="H17" s="257" t="s">
        <v>1814</v>
      </c>
      <c r="I17" s="258"/>
      <c r="J17" s="256" t="s">
        <v>1815</v>
      </c>
      <c r="K17" s="259">
        <f t="shared" si="4"/>
        <v>14</v>
      </c>
      <c r="L17" s="257" t="s">
        <v>1816</v>
      </c>
      <c r="M17" s="258"/>
      <c r="N17" s="256" t="s">
        <v>1817</v>
      </c>
      <c r="O17" s="259">
        <f t="shared" si="5"/>
        <v>14</v>
      </c>
      <c r="P17" s="257" t="s">
        <v>1818</v>
      </c>
      <c r="Q17" s="258"/>
      <c r="R17" s="256"/>
      <c r="S17" s="259">
        <f t="shared" si="6"/>
        <v>14</v>
      </c>
      <c r="T17" s="257"/>
      <c r="U17" s="258"/>
    </row>
    <row r="18" spans="1:21" s="255" customFormat="1" ht="43.15" customHeight="1" x14ac:dyDescent="0.25">
      <c r="A18"/>
      <c r="B18" s="256" t="str">
        <f t="shared" si="2"/>
        <v>Custodial bank / custodial account</v>
      </c>
      <c r="C18" s="257" t="str">
        <f t="shared" si="3"/>
        <v>Customer funds are normally held in a pooled account in one or more custodial banks. These funds are then covered by the normal financial regulations and protected against failure of the mobile money provider.
Custodial banks are also sometimes known as Trust Banks.</v>
      </c>
      <c r="D18" s="31"/>
      <c r="E18" s="32"/>
      <c r="F18" s="256" t="s">
        <v>1819</v>
      </c>
      <c r="G18" s="259">
        <v>15</v>
      </c>
      <c r="H18" s="257" t="s">
        <v>1820</v>
      </c>
      <c r="I18" s="32"/>
      <c r="J18" s="256" t="s">
        <v>1821</v>
      </c>
      <c r="K18" s="259">
        <f t="shared" si="4"/>
        <v>15</v>
      </c>
      <c r="L18" s="257" t="s">
        <v>1822</v>
      </c>
      <c r="M18" s="32"/>
      <c r="N18" s="256" t="s">
        <v>1823</v>
      </c>
      <c r="O18" s="259">
        <f t="shared" si="5"/>
        <v>15</v>
      </c>
      <c r="P18" s="257" t="s">
        <v>1824</v>
      </c>
      <c r="Q18" s="32"/>
      <c r="R18" s="256"/>
      <c r="S18" s="259">
        <f t="shared" si="6"/>
        <v>15</v>
      </c>
      <c r="T18" s="257"/>
      <c r="U18" s="32"/>
    </row>
    <row r="19" spans="1:21" s="266" customFormat="1" ht="45.45" customHeight="1" x14ac:dyDescent="0.25">
      <c r="A19"/>
      <c r="B19" s="261" t="str">
        <f t="shared" si="2"/>
        <v>Customer Service (CustServ)</v>
      </c>
      <c r="C19" s="262" t="str">
        <f t="shared" si="3"/>
        <v>Mobile Money Provider's function to provide an interface to customers, to resolve issues and answer questions. Typically includes a call centre, but may also employ walk-in service centres or other ways of reaching customers directly. Includes back-office functional expertise (second-line support to customer operations).</v>
      </c>
      <c r="D19" s="31"/>
      <c r="E19" s="32"/>
      <c r="F19" s="263" t="s">
        <v>1825</v>
      </c>
      <c r="G19" s="264">
        <v>16</v>
      </c>
      <c r="H19" s="265" t="s">
        <v>1826</v>
      </c>
      <c r="I19" s="32"/>
      <c r="J19" s="256" t="s">
        <v>1827</v>
      </c>
      <c r="K19" s="259">
        <f t="shared" si="4"/>
        <v>16</v>
      </c>
      <c r="L19" s="257" t="s">
        <v>1828</v>
      </c>
      <c r="M19" s="32"/>
      <c r="N19" s="263" t="s">
        <v>1829</v>
      </c>
      <c r="O19" s="264">
        <f t="shared" si="5"/>
        <v>16</v>
      </c>
      <c r="P19" s="265" t="s">
        <v>1830</v>
      </c>
      <c r="Q19" s="32"/>
      <c r="R19" s="261"/>
      <c r="S19" s="264">
        <f t="shared" si="6"/>
        <v>16</v>
      </c>
      <c r="T19" s="262"/>
      <c r="U19" s="32"/>
    </row>
    <row r="20" spans="1:21" s="266" customFormat="1" ht="81.3" x14ac:dyDescent="0.25">
      <c r="A20"/>
      <c r="B20" s="261" t="str">
        <f t="shared" si="2"/>
        <v>Direct Deposit</v>
      </c>
      <c r="C20" s="262" t="str">
        <f t="shared" si="3"/>
        <v>A Direct Deposit is a deposit made into a remote account – i.e. not the account belonging to the person giving money to the agent. This is done to bypass P2P charges and is probably the largest revenue leakage issue facing mobile operators at present. Deposits are normally free, so if a customer deposits into a recipient’s account then in effect they get a free P2P transfer. It’s doubly costly for the operator because they get no revenue and they have to pay commission to the agent for the transaction.</v>
      </c>
      <c r="D20" s="31"/>
      <c r="E20" s="32"/>
      <c r="F20" s="275" t="s">
        <v>1831</v>
      </c>
      <c r="G20" s="276">
        <v>17</v>
      </c>
      <c r="H20" s="271" t="s">
        <v>1832</v>
      </c>
      <c r="I20" s="32"/>
      <c r="J20" s="275" t="s">
        <v>1833</v>
      </c>
      <c r="K20" s="259">
        <f t="shared" si="4"/>
        <v>17</v>
      </c>
      <c r="L20" s="271" t="s">
        <v>1834</v>
      </c>
      <c r="M20" s="32"/>
      <c r="N20" s="275" t="s">
        <v>1835</v>
      </c>
      <c r="O20" s="276">
        <f t="shared" si="5"/>
        <v>17</v>
      </c>
      <c r="P20" s="271" t="s">
        <v>1836</v>
      </c>
      <c r="Q20" s="32"/>
      <c r="R20" s="277"/>
      <c r="S20" s="276">
        <f t="shared" si="6"/>
        <v>17</v>
      </c>
      <c r="T20" s="278"/>
      <c r="U20" s="32"/>
    </row>
    <row r="21" spans="1:21" s="266" customFormat="1" ht="39.049999999999997" customHeight="1" x14ac:dyDescent="0.25">
      <c r="A21"/>
      <c r="B21" s="261" t="str">
        <f t="shared" si="2"/>
        <v>DMZ (De-Militarized Zone)</v>
      </c>
      <c r="C21" s="262" t="str">
        <f t="shared" si="3"/>
        <v>In computer security terminology, a DMZ (also referred to as a perimiter network) is a physical or logical subnetwork that contains and exposes an organization's external-facing services to an external network such as the internet.</v>
      </c>
      <c r="D21" s="31"/>
      <c r="E21" s="32"/>
      <c r="F21" s="275" t="s">
        <v>1837</v>
      </c>
      <c r="G21" s="276">
        <v>18</v>
      </c>
      <c r="H21" s="271" t="s">
        <v>1838</v>
      </c>
      <c r="I21" s="32"/>
      <c r="J21" s="275" t="s">
        <v>1839</v>
      </c>
      <c r="K21" s="259">
        <f t="shared" si="4"/>
        <v>18</v>
      </c>
      <c r="L21" s="271" t="s">
        <v>1840</v>
      </c>
      <c r="M21" s="32"/>
      <c r="N21" s="275" t="s">
        <v>1841</v>
      </c>
      <c r="O21" s="276">
        <f t="shared" si="5"/>
        <v>18</v>
      </c>
      <c r="P21" s="271" t="s">
        <v>1842</v>
      </c>
      <c r="Q21" s="32"/>
      <c r="R21" s="277"/>
      <c r="S21" s="276">
        <f t="shared" si="6"/>
        <v>18</v>
      </c>
      <c r="T21" s="278"/>
      <c r="U21" s="32"/>
    </row>
    <row r="22" spans="1:21" s="266" customFormat="1" ht="108" customHeight="1" x14ac:dyDescent="0.25">
      <c r="A22"/>
      <c r="B22" s="261" t="str">
        <f t="shared" si="2"/>
        <v>Entities providing outsourced services</v>
      </c>
      <c r="C22" s="262" t="str">
        <f t="shared" si="3"/>
        <v>External parties that are contracted to provide a material part of the mobile money service.
Generally speaking, "material" outsourced services are those that could have a significant impact on the provider's operations, reputation, profitability, and/or regulatory compliance in the event of a failure or other unsatisfactory performance. Typically, this means entities that are performing operational activities (e.g. customer service staff, mobile money system) and which have access to customer data.
Also refer to the definition of "outsourcing".</v>
      </c>
      <c r="D22" s="31"/>
      <c r="E22" s="32"/>
      <c r="F22" s="256" t="s">
        <v>1843</v>
      </c>
      <c r="G22" s="259">
        <v>19</v>
      </c>
      <c r="H22" s="257" t="s">
        <v>1844</v>
      </c>
      <c r="I22" s="32"/>
      <c r="J22" s="275" t="s">
        <v>1845</v>
      </c>
      <c r="K22" s="259">
        <f t="shared" si="4"/>
        <v>19</v>
      </c>
      <c r="L22" s="271" t="s">
        <v>1846</v>
      </c>
      <c r="M22" s="32"/>
      <c r="N22" s="256" t="s">
        <v>1847</v>
      </c>
      <c r="O22" s="259">
        <f t="shared" si="5"/>
        <v>19</v>
      </c>
      <c r="P22" s="257" t="s">
        <v>1848</v>
      </c>
      <c r="Q22" s="32"/>
      <c r="R22" s="277"/>
      <c r="S22" s="259">
        <f t="shared" si="6"/>
        <v>19</v>
      </c>
      <c r="T22" s="278"/>
      <c r="U22" s="32"/>
    </row>
    <row r="23" spans="1:21" s="255" customFormat="1" ht="40.65" x14ac:dyDescent="0.25">
      <c r="A23"/>
      <c r="B23" s="256" t="str">
        <f t="shared" si="2"/>
        <v>External recourse</v>
      </c>
      <c r="C23" s="257" t="str">
        <f t="shared" si="3"/>
        <v>Alternative external dispute resolution options that customers may utilize if they are not satisfied with the results of the provider's internal complaints process. Examples will vary by country and may include legal action and/or external mediation.</v>
      </c>
      <c r="D23" s="31"/>
      <c r="E23" s="32"/>
      <c r="F23" s="256" t="s">
        <v>1849</v>
      </c>
      <c r="G23" s="259">
        <v>20</v>
      </c>
      <c r="H23" s="257" t="s">
        <v>1850</v>
      </c>
      <c r="I23" s="32"/>
      <c r="J23" s="256" t="s">
        <v>1851</v>
      </c>
      <c r="K23" s="259">
        <f t="shared" si="4"/>
        <v>20</v>
      </c>
      <c r="L23" s="257" t="s">
        <v>1852</v>
      </c>
      <c r="M23" s="32"/>
      <c r="N23" s="256" t="s">
        <v>1853</v>
      </c>
      <c r="O23" s="259">
        <f t="shared" si="5"/>
        <v>20</v>
      </c>
      <c r="P23" s="257" t="s">
        <v>1854</v>
      </c>
      <c r="Q23" s="32"/>
      <c r="R23" s="256"/>
      <c r="S23" s="259">
        <f t="shared" si="6"/>
        <v>20</v>
      </c>
      <c r="T23" s="257"/>
      <c r="U23" s="32"/>
    </row>
    <row r="24" spans="1:21" s="149" customFormat="1" ht="40.65" x14ac:dyDescent="0.25">
      <c r="A24"/>
      <c r="B24" s="261" t="str">
        <f t="shared" si="2"/>
        <v>External system interfaces</v>
      </c>
      <c r="C24" s="262" t="str">
        <f t="shared" si="3"/>
        <v>The external system interfaces of the mobile money provider's system. Interfaces can include those for reconciliation with the trust bank, interoperability and international payments, merchant point of sale payments, online payments, and data exchange with business customers.</v>
      </c>
      <c r="D24" s="31"/>
      <c r="E24" s="32"/>
      <c r="F24" s="263" t="s">
        <v>1855</v>
      </c>
      <c r="G24" s="264">
        <v>21</v>
      </c>
      <c r="H24" s="265" t="s">
        <v>1856</v>
      </c>
      <c r="I24" s="32"/>
      <c r="J24" s="256" t="s">
        <v>1857</v>
      </c>
      <c r="K24" s="259">
        <f t="shared" si="4"/>
        <v>21</v>
      </c>
      <c r="L24" s="257" t="s">
        <v>1858</v>
      </c>
      <c r="M24" s="32"/>
      <c r="N24" s="263" t="s">
        <v>1859</v>
      </c>
      <c r="O24" s="264">
        <f t="shared" si="5"/>
        <v>21</v>
      </c>
      <c r="P24" s="265" t="s">
        <v>1860</v>
      </c>
      <c r="Q24" s="32"/>
      <c r="R24" s="261"/>
      <c r="S24" s="264">
        <f t="shared" si="6"/>
        <v>21</v>
      </c>
      <c r="T24" s="262"/>
      <c r="U24" s="32"/>
    </row>
    <row r="25" spans="1:21" s="255" customFormat="1" ht="27.1" x14ac:dyDescent="0.25">
      <c r="A25"/>
      <c r="B25" s="256" t="str">
        <f t="shared" si="2"/>
        <v>FATF</v>
      </c>
      <c r="C25" s="257" t="str">
        <f t="shared" si="3"/>
        <v>Financial Action Task Force: An intergovernmental organization sponsored by  the G7 to develop policies to combat money laundering and terrorism financing.</v>
      </c>
      <c r="D25" s="31"/>
      <c r="E25" s="32"/>
      <c r="F25" s="256" t="s">
        <v>1861</v>
      </c>
      <c r="G25" s="259">
        <v>22</v>
      </c>
      <c r="H25" s="257" t="s">
        <v>1862</v>
      </c>
      <c r="I25" s="32"/>
      <c r="J25" s="263" t="s">
        <v>1863</v>
      </c>
      <c r="K25" s="259">
        <f t="shared" si="4"/>
        <v>22</v>
      </c>
      <c r="L25" s="273" t="s">
        <v>1864</v>
      </c>
      <c r="M25" s="32"/>
      <c r="N25" s="256" t="s">
        <v>1865</v>
      </c>
      <c r="O25" s="259">
        <f t="shared" si="5"/>
        <v>22</v>
      </c>
      <c r="P25" s="257" t="s">
        <v>1866</v>
      </c>
      <c r="Q25" s="32"/>
      <c r="R25" s="256"/>
      <c r="S25" s="259">
        <f t="shared" si="6"/>
        <v>22</v>
      </c>
      <c r="T25" s="257"/>
      <c r="U25" s="32"/>
    </row>
    <row r="26" spans="1:21" s="255" customFormat="1" ht="121.9" x14ac:dyDescent="0.25">
      <c r="A26"/>
      <c r="B26" s="256" t="str">
        <f t="shared" si="2"/>
        <v>Fiduciary</v>
      </c>
      <c r="C26" s="257" t="str">
        <f t="shared" si="3"/>
        <v xml:space="preserve">Alternative term for Custodial Bank. An individual or legal entity that manages funds or other property (property held under a fiduciary contract or similar legal mechanism) for the benefit of one of more third parties (beneficiaries). Fiduciaries have a duty to act in the best interest of the beneficiaries of the fiduciary contract. Fiduciaries and fiduciary contracts are legal constructs that are typically found in countries with a civil-law legal tradition (i.e., derived from the Continental European legal tradition). NOTE: Trustees and trusts are similar legal constructs that are specific to countries with a common-law legal tradition (i.e., derived from the English or American legal tradition). </v>
      </c>
      <c r="D26" s="31"/>
      <c r="E26" s="32"/>
      <c r="F26" s="256" t="s">
        <v>1867</v>
      </c>
      <c r="G26" s="259">
        <v>23</v>
      </c>
      <c r="H26" s="257" t="s">
        <v>1868</v>
      </c>
      <c r="I26" s="32"/>
      <c r="J26" s="263" t="s">
        <v>1869</v>
      </c>
      <c r="K26" s="259">
        <f t="shared" si="4"/>
        <v>23</v>
      </c>
      <c r="L26" s="273" t="s">
        <v>1870</v>
      </c>
      <c r="M26" s="32"/>
      <c r="N26" s="256" t="s">
        <v>1871</v>
      </c>
      <c r="O26" s="259">
        <f t="shared" si="5"/>
        <v>23</v>
      </c>
      <c r="P26" s="257" t="s">
        <v>1872</v>
      </c>
      <c r="Q26" s="32"/>
      <c r="R26" s="256"/>
      <c r="S26" s="259">
        <f t="shared" si="6"/>
        <v>23</v>
      </c>
      <c r="T26" s="257"/>
      <c r="U26" s="32"/>
    </row>
    <row r="27" spans="1:21" s="255" customFormat="1" ht="40.65" x14ac:dyDescent="0.25">
      <c r="A27"/>
      <c r="B27" s="263" t="str">
        <f t="shared" si="2"/>
        <v>FIU</v>
      </c>
      <c r="C27" s="265" t="str">
        <f t="shared" si="3"/>
        <v>Financial Intelligence Unit: A national centre for the receipt and analysis of: (a) suspicious transaction reports; and (b) other information relevant to money laundering and financing of terrorism, and for the dissemination of the results of that analysis.</v>
      </c>
      <c r="D27" s="31"/>
      <c r="E27" s="32"/>
      <c r="F27" s="263" t="s">
        <v>1873</v>
      </c>
      <c r="G27" s="264">
        <v>24</v>
      </c>
      <c r="H27" s="265" t="s">
        <v>1874</v>
      </c>
      <c r="I27" s="32"/>
      <c r="J27" s="263" t="s">
        <v>1875</v>
      </c>
      <c r="K27" s="259">
        <f t="shared" si="4"/>
        <v>24</v>
      </c>
      <c r="L27" s="273" t="s">
        <v>1876</v>
      </c>
      <c r="M27" s="32"/>
      <c r="N27" s="263" t="s">
        <v>1877</v>
      </c>
      <c r="O27" s="264">
        <f t="shared" si="5"/>
        <v>24</v>
      </c>
      <c r="P27" s="265" t="s">
        <v>1878</v>
      </c>
      <c r="Q27" s="32"/>
      <c r="R27" s="263"/>
      <c r="S27" s="264">
        <f t="shared" si="6"/>
        <v>24</v>
      </c>
      <c r="T27" s="265"/>
      <c r="U27" s="32"/>
    </row>
    <row r="28" spans="1:21" s="266" customFormat="1" ht="40.65" x14ac:dyDescent="0.25">
      <c r="A28"/>
      <c r="B28" s="279" t="str">
        <f t="shared" si="2"/>
        <v>Finance Operations (FinOps)</v>
      </c>
      <c r="C28" s="280" t="str">
        <f t="shared" si="3"/>
        <v>Mobile Money Provider's function to manage financial operations. In particular, reconciliation and settlement with the trust bank and other financial partners. Ensures that e-money is balanced by real money in trust fund.</v>
      </c>
      <c r="D28" s="31"/>
      <c r="E28" s="32"/>
      <c r="F28" s="281" t="s">
        <v>1879</v>
      </c>
      <c r="G28" s="282">
        <v>25</v>
      </c>
      <c r="H28" s="283" t="s">
        <v>1880</v>
      </c>
      <c r="I28" s="32"/>
      <c r="J28" s="263" t="s">
        <v>1881</v>
      </c>
      <c r="K28" s="259">
        <f t="shared" si="4"/>
        <v>25</v>
      </c>
      <c r="L28" s="265" t="s">
        <v>1882</v>
      </c>
      <c r="M28" s="32"/>
      <c r="N28" s="281" t="s">
        <v>1883</v>
      </c>
      <c r="O28" s="282">
        <f t="shared" si="5"/>
        <v>25</v>
      </c>
      <c r="P28" s="283" t="s">
        <v>1884</v>
      </c>
      <c r="Q28" s="32"/>
      <c r="R28" s="279"/>
      <c r="S28" s="282">
        <f t="shared" si="6"/>
        <v>25</v>
      </c>
      <c r="T28" s="280"/>
      <c r="U28" s="32"/>
    </row>
    <row r="29" spans="1:21" s="255" customFormat="1" ht="82" customHeight="1" x14ac:dyDescent="0.25">
      <c r="A29"/>
      <c r="B29" s="256" t="str">
        <f t="shared" si="2"/>
        <v>Financial ecosystem partners</v>
      </c>
      <c r="C29" s="257" t="str">
        <f t="shared" si="3"/>
        <v>For the purposes of the Code, “financial ecosystem partners” are entities that are connected to the mobile money service to provide a financial service. Examples include, but are not limited to, banks (custodial banks and account-holding banks), entities that send or receive bulk payments, International money transfer providers, ATM providers, payment switches, and other payment service providers (national and international). Entities would typically connect to the mobile money service via technical interfaces or data exchange.</v>
      </c>
      <c r="D29" s="31"/>
      <c r="E29" s="32"/>
      <c r="F29" s="256" t="s">
        <v>1885</v>
      </c>
      <c r="G29" s="259">
        <v>26</v>
      </c>
      <c r="H29" s="271" t="s">
        <v>1886</v>
      </c>
      <c r="I29" s="32"/>
      <c r="J29" s="256" t="s">
        <v>1887</v>
      </c>
      <c r="K29" s="259">
        <f t="shared" si="4"/>
        <v>26</v>
      </c>
      <c r="L29" s="257" t="s">
        <v>1888</v>
      </c>
      <c r="M29" s="32"/>
      <c r="N29" s="269" t="s">
        <v>1889</v>
      </c>
      <c r="O29" s="259">
        <f t="shared" si="5"/>
        <v>26</v>
      </c>
      <c r="P29" s="271" t="s">
        <v>1890</v>
      </c>
      <c r="Q29" s="32"/>
      <c r="R29" s="256"/>
      <c r="S29" s="259">
        <f t="shared" si="6"/>
        <v>26</v>
      </c>
      <c r="T29" s="257"/>
      <c r="U29" s="32"/>
    </row>
    <row r="30" spans="1:21" s="266" customFormat="1" ht="54.2" x14ac:dyDescent="0.25">
      <c r="A30"/>
      <c r="B30" s="261" t="str">
        <f t="shared" si="2"/>
        <v>Fraud, Risk and AML Management 
(FraudRisk)</v>
      </c>
      <c r="C30" s="262" t="str">
        <f t="shared" si="3"/>
        <v>Mobile Money Provider's function which manages risk, fraud and AML. Sets policies and ensures the relevant departments fulfil the requirements for managing and mitigating risks. Operationally responsible for investigating frauds and watchlist screening. Should be implemented as a separate function from business operations to avoid conflict of interest.</v>
      </c>
      <c r="D30" s="31"/>
      <c r="E30" s="32"/>
      <c r="F30" s="263" t="s">
        <v>1891</v>
      </c>
      <c r="G30" s="264">
        <v>27</v>
      </c>
      <c r="H30" s="265" t="s">
        <v>1892</v>
      </c>
      <c r="I30" s="32"/>
      <c r="J30" s="263" t="s">
        <v>1893</v>
      </c>
      <c r="K30" s="259">
        <f t="shared" si="4"/>
        <v>27</v>
      </c>
      <c r="L30" s="273" t="s">
        <v>1894</v>
      </c>
      <c r="M30" s="32"/>
      <c r="N30" s="263" t="s">
        <v>1895</v>
      </c>
      <c r="O30" s="264">
        <f t="shared" si="5"/>
        <v>27</v>
      </c>
      <c r="P30" s="265" t="s">
        <v>1896</v>
      </c>
      <c r="Q30" s="32"/>
      <c r="R30" s="261"/>
      <c r="S30" s="264">
        <f t="shared" si="6"/>
        <v>27</v>
      </c>
      <c r="T30" s="262"/>
      <c r="U30" s="32"/>
    </row>
    <row r="31" spans="1:21" s="255" customFormat="1" ht="54.2" x14ac:dyDescent="0.25">
      <c r="A31"/>
      <c r="B31" s="256" t="str">
        <f t="shared" si="2"/>
        <v>Functional architecture</v>
      </c>
      <c r="C31" s="257" t="str">
        <f t="shared" si="3"/>
        <v>A Functional Architecture is a document describing the system architecture according to system function and interactions between functional components. It defines how the functions will operate together as the mobile money system. It is focused on function and logical interactions rather than hardware (which is covered in the infrastructure architecture).</v>
      </c>
      <c r="D31" s="31"/>
      <c r="E31" s="32"/>
      <c r="F31" s="256" t="s">
        <v>1897</v>
      </c>
      <c r="G31" s="259">
        <v>28</v>
      </c>
      <c r="H31" s="257" t="s">
        <v>1898</v>
      </c>
      <c r="I31" s="32"/>
      <c r="J31" s="256" t="s">
        <v>1899</v>
      </c>
      <c r="K31" s="259">
        <f t="shared" si="4"/>
        <v>28</v>
      </c>
      <c r="L31" s="257" t="s">
        <v>1900</v>
      </c>
      <c r="M31" s="32"/>
      <c r="N31" s="256" t="s">
        <v>1901</v>
      </c>
      <c r="O31" s="259">
        <f t="shared" si="5"/>
        <v>28</v>
      </c>
      <c r="P31" s="257" t="s">
        <v>1902</v>
      </c>
      <c r="Q31" s="32"/>
      <c r="R31" s="256"/>
      <c r="S31" s="259">
        <f t="shared" si="6"/>
        <v>28</v>
      </c>
      <c r="T31" s="257"/>
      <c r="U31" s="32"/>
    </row>
    <row r="32" spans="1:21" s="255" customFormat="1" ht="54.2" x14ac:dyDescent="0.25">
      <c r="A32"/>
      <c r="B32" s="256" t="str">
        <f t="shared" si="2"/>
        <v>Head of Mobile Money</v>
      </c>
      <c r="C32" s="257" t="str">
        <f t="shared" si="3"/>
        <v>The Head of Mobile money is responsible for running the mobile money service for the provider. This individual reports to senior management on the performance of the mobile money business against its strategic objectives.
Also known as Mobile Money CEO or similar title.</v>
      </c>
      <c r="D32" s="31"/>
      <c r="E32" s="32"/>
      <c r="F32" s="256" t="s">
        <v>1903</v>
      </c>
      <c r="G32" s="259">
        <v>29</v>
      </c>
      <c r="H32" s="257" t="s">
        <v>1904</v>
      </c>
      <c r="I32" s="32"/>
      <c r="J32" s="256" t="s">
        <v>1905</v>
      </c>
      <c r="K32" s="259">
        <f t="shared" si="4"/>
        <v>29</v>
      </c>
      <c r="L32" s="257" t="s">
        <v>1906</v>
      </c>
      <c r="M32" s="32"/>
      <c r="N32" s="256" t="s">
        <v>1907</v>
      </c>
      <c r="O32" s="259">
        <f t="shared" si="5"/>
        <v>29</v>
      </c>
      <c r="P32" s="257" t="s">
        <v>1908</v>
      </c>
      <c r="Q32" s="32"/>
      <c r="R32" s="256"/>
      <c r="S32" s="259">
        <f t="shared" si="6"/>
        <v>29</v>
      </c>
      <c r="T32" s="257"/>
      <c r="U32" s="32"/>
    </row>
    <row r="33" spans="1:21" s="255" customFormat="1" ht="54.2" x14ac:dyDescent="0.25">
      <c r="A33"/>
      <c r="B33" s="256" t="str">
        <f t="shared" si="2"/>
        <v>Horizontal scaling / scalability</v>
      </c>
      <c r="C33" s="257" t="str">
        <f t="shared" si="3"/>
        <v>Horizontal scaling means expanding the system capacity by adding additional system components (rather than increasing the capacity of individual components, which is vertical scaling). It requires the system to be architected so that it can perform functions in parallel to use the additional components. The horizontal scalability of a system is its capability to scale horizontally.</v>
      </c>
      <c r="D33" s="31"/>
      <c r="E33" s="32"/>
      <c r="F33" s="256" t="s">
        <v>1909</v>
      </c>
      <c r="G33" s="259">
        <v>30</v>
      </c>
      <c r="H33" s="257" t="s">
        <v>1910</v>
      </c>
      <c r="I33" s="32"/>
      <c r="J33" s="256" t="s">
        <v>1911</v>
      </c>
      <c r="K33" s="259">
        <f t="shared" si="4"/>
        <v>30</v>
      </c>
      <c r="L33" s="257" t="s">
        <v>1912</v>
      </c>
      <c r="M33" s="32"/>
      <c r="N33" s="256" t="s">
        <v>1913</v>
      </c>
      <c r="O33" s="259">
        <f t="shared" si="5"/>
        <v>30</v>
      </c>
      <c r="P33" s="257" t="s">
        <v>1914</v>
      </c>
      <c r="Q33" s="32"/>
      <c r="R33" s="256"/>
      <c r="S33" s="259">
        <f t="shared" si="6"/>
        <v>30</v>
      </c>
      <c r="T33" s="257"/>
      <c r="U33" s="32"/>
    </row>
    <row r="34" spans="1:21" s="266" customFormat="1" ht="32.1" customHeight="1" x14ac:dyDescent="0.25">
      <c r="A34"/>
      <c r="B34" s="261" t="str">
        <f t="shared" si="2"/>
        <v>Human Resources Management (HR)</v>
      </c>
      <c r="C34" s="262" t="str">
        <f t="shared" si="3"/>
        <v>Mobile Money Provider's function which manages employees within the mobile money functions. Responsible for recruitment, training and termination.</v>
      </c>
      <c r="D34" s="31"/>
      <c r="E34" s="32"/>
      <c r="F34" s="263" t="s">
        <v>1915</v>
      </c>
      <c r="G34" s="264">
        <v>31</v>
      </c>
      <c r="H34" s="265" t="s">
        <v>1916</v>
      </c>
      <c r="I34" s="32"/>
      <c r="J34" s="256" t="s">
        <v>1917</v>
      </c>
      <c r="K34" s="259">
        <f t="shared" si="4"/>
        <v>31</v>
      </c>
      <c r="L34" s="257" t="s">
        <v>1918</v>
      </c>
      <c r="M34" s="32"/>
      <c r="N34" s="263" t="s">
        <v>1919</v>
      </c>
      <c r="O34" s="264">
        <f t="shared" si="5"/>
        <v>31</v>
      </c>
      <c r="P34" s="265" t="s">
        <v>1920</v>
      </c>
      <c r="Q34" s="32"/>
      <c r="R34" s="261"/>
      <c r="S34" s="264">
        <f t="shared" si="6"/>
        <v>31</v>
      </c>
      <c r="T34" s="262"/>
      <c r="U34" s="32"/>
    </row>
    <row r="35" spans="1:21" s="255" customFormat="1" ht="135.44999999999999" x14ac:dyDescent="0.25">
      <c r="A35"/>
      <c r="B35" s="256" t="str">
        <f t="shared" si="2"/>
        <v>Incident</v>
      </c>
      <c r="C35" s="257" t="str">
        <f t="shared" si="3"/>
        <v>An incident is an unplanned interruption to a service, a reduction in the quality of a service or an event that has not yet impacted the service to the customer.
ITIL 3 defines an incident as any event that is (1) unplanned; and (2) causes an interruption in service or a deterioration in service quality. ITIL lays out the foundations of Incident Management principles in order to address incidents quickly and restore services to full capacity as soon as possible. What is important to note regarding incidents is that any planned service disruption or reduction in quality is not an incident. For example, if you take systems offline for updating, backing up, or maintenance, it isn’t an incident, because it is planned. Additionally, a problem can be a problem without being an incident, because unless the problem causes an interruption in service or deterioration in quality, it isn’t an incident. In other words, if you discover an issue before it causes disruptions, by definition it isn’t an incident.</v>
      </c>
      <c r="D35" s="31"/>
      <c r="E35" s="32"/>
      <c r="F35" s="256" t="s">
        <v>1921</v>
      </c>
      <c r="G35" s="259">
        <v>32</v>
      </c>
      <c r="H35" s="257" t="s">
        <v>1922</v>
      </c>
      <c r="I35" s="32"/>
      <c r="J35" s="263" t="s">
        <v>1921</v>
      </c>
      <c r="K35" s="259">
        <f t="shared" si="4"/>
        <v>32</v>
      </c>
      <c r="L35" s="265" t="s">
        <v>1923</v>
      </c>
      <c r="M35" s="32"/>
      <c r="N35" s="256" t="s">
        <v>1924</v>
      </c>
      <c r="O35" s="259">
        <f t="shared" si="5"/>
        <v>32</v>
      </c>
      <c r="P35" s="257" t="s">
        <v>1925</v>
      </c>
      <c r="Q35" s="32"/>
      <c r="R35" s="256"/>
      <c r="S35" s="259">
        <f t="shared" si="6"/>
        <v>32</v>
      </c>
      <c r="T35" s="257"/>
      <c r="U35" s="32"/>
    </row>
    <row r="36" spans="1:21" s="284" customFormat="1" ht="94.85" x14ac:dyDescent="0.25">
      <c r="A36"/>
      <c r="B36" s="256" t="str">
        <f t="shared" si="2"/>
        <v>Information security</v>
      </c>
      <c r="C36" s="257" t="str">
        <f t="shared" si="3"/>
        <v>Information security includes three main dimensions: confidentiality, availability and integrity. Information security involves the application and management of appropriate security measures that involves consideration of a wide range of threats, with the aim of ensuring sustained business success and continuity, and minimising impacts of information security incidents. Information security is achieved through the implementation of an applicable set of controls, selected through the chosen risk management process and managed using an ISMS, including policies, processes, procedures, organizational structures, software and hardware to protect the identified information assets.</v>
      </c>
      <c r="D36" s="31"/>
      <c r="E36" s="32"/>
      <c r="F36" s="256" t="s">
        <v>1926</v>
      </c>
      <c r="G36" s="259">
        <v>33</v>
      </c>
      <c r="H36" s="257" t="s">
        <v>1927</v>
      </c>
      <c r="I36" s="32"/>
      <c r="J36" s="256" t="s">
        <v>1928</v>
      </c>
      <c r="K36" s="259">
        <f t="shared" si="4"/>
        <v>33</v>
      </c>
      <c r="L36" s="257" t="s">
        <v>1929</v>
      </c>
      <c r="M36" s="32"/>
      <c r="N36" s="256" t="s">
        <v>1930</v>
      </c>
      <c r="O36" s="259">
        <f t="shared" si="5"/>
        <v>33</v>
      </c>
      <c r="P36" s="257" t="s">
        <v>1931</v>
      </c>
      <c r="Q36" s="32"/>
      <c r="R36" s="256"/>
      <c r="S36" s="259">
        <f t="shared" si="6"/>
        <v>33</v>
      </c>
      <c r="T36" s="257"/>
      <c r="U36" s="32"/>
    </row>
    <row r="37" spans="1:21" s="284" customFormat="1" ht="73.8" customHeight="1" x14ac:dyDescent="0.25">
      <c r="A37"/>
      <c r="B37" s="256" t="str">
        <f t="shared" si="2"/>
        <v>Information Security Management System (ISMS)</v>
      </c>
      <c r="C37" s="257" t="str">
        <f t="shared" si="3"/>
        <v xml:space="preserve">An Information Security Management System (ISMS) consists of the policies, procedures, guidelines, and associated resources and activities, collectively managed by an organization, in the pursuit of protecting its information assets. An ISMS is a systematic approach for establishing, implementing, operating, monitoring, reviewing, maintaining and improving an organization’s information security to achieve business objectives. It is based upon a risk assessment and the organization's risk acceptance levels designed to effectively treat and manage risks. </v>
      </c>
      <c r="D37" s="31"/>
      <c r="E37" s="32"/>
      <c r="F37" s="256" t="s">
        <v>1932</v>
      </c>
      <c r="G37" s="259">
        <v>34</v>
      </c>
      <c r="H37" s="257" t="s">
        <v>1933</v>
      </c>
      <c r="I37" s="32"/>
      <c r="J37" s="256" t="s">
        <v>1934</v>
      </c>
      <c r="K37" s="259">
        <f t="shared" si="4"/>
        <v>34</v>
      </c>
      <c r="L37" s="257" t="s">
        <v>1935</v>
      </c>
      <c r="M37" s="32"/>
      <c r="N37" s="256" t="s">
        <v>1936</v>
      </c>
      <c r="O37" s="259">
        <f t="shared" si="5"/>
        <v>34</v>
      </c>
      <c r="P37" s="257" t="s">
        <v>1937</v>
      </c>
      <c r="Q37" s="32"/>
      <c r="R37" s="256"/>
      <c r="S37" s="259">
        <f t="shared" si="6"/>
        <v>34</v>
      </c>
      <c r="T37" s="257"/>
      <c r="U37" s="32"/>
    </row>
    <row r="38" spans="1:21" s="284" customFormat="1" ht="59.9" customHeight="1" x14ac:dyDescent="0.25">
      <c r="A38"/>
      <c r="B38" s="256" t="str">
        <f t="shared" si="2"/>
        <v>Infrastructure architecture</v>
      </c>
      <c r="C38" s="257" t="str">
        <f t="shared" si="3"/>
        <v>The Infrastructure Architecture document describes the system architecture according to system hardware and interactions between hardware components. It defines how the hardware components will operate together as the mobile money system. It is includes details of physical components, such as servers, databases, network components and external physical connections. it is a literal representation of the system; a functional view is documented in the functional architecture.</v>
      </c>
      <c r="D38" s="31"/>
      <c r="E38" s="32"/>
      <c r="F38" s="256" t="s">
        <v>1938</v>
      </c>
      <c r="G38" s="259">
        <v>35</v>
      </c>
      <c r="H38" s="257" t="s">
        <v>1939</v>
      </c>
      <c r="I38" s="32"/>
      <c r="J38" s="263" t="s">
        <v>1940</v>
      </c>
      <c r="K38" s="259">
        <f t="shared" si="4"/>
        <v>35</v>
      </c>
      <c r="L38" s="265" t="s">
        <v>1941</v>
      </c>
      <c r="M38" s="32"/>
      <c r="N38" s="256" t="s">
        <v>1942</v>
      </c>
      <c r="O38" s="259">
        <f t="shared" si="5"/>
        <v>35</v>
      </c>
      <c r="P38" s="257" t="s">
        <v>1943</v>
      </c>
      <c r="Q38" s="32"/>
      <c r="R38" s="256"/>
      <c r="S38" s="259">
        <f t="shared" si="6"/>
        <v>35</v>
      </c>
      <c r="T38" s="257"/>
      <c r="U38" s="32"/>
    </row>
    <row r="39" spans="1:21" s="284" customFormat="1" ht="20.7" customHeight="1" x14ac:dyDescent="0.25">
      <c r="A39"/>
      <c r="B39" s="256" t="str">
        <f t="shared" si="2"/>
        <v>Initiated transactions</v>
      </c>
      <c r="C39" s="257" t="str">
        <f t="shared" si="3"/>
        <v>Refer to "completed transactions"</v>
      </c>
      <c r="D39" s="31"/>
      <c r="E39" s="32"/>
      <c r="F39" s="256" t="s">
        <v>1944</v>
      </c>
      <c r="G39" s="259">
        <v>36</v>
      </c>
      <c r="H39" s="257" t="s">
        <v>1945</v>
      </c>
      <c r="I39" s="32"/>
      <c r="J39" s="281" t="s">
        <v>1946</v>
      </c>
      <c r="K39" s="259">
        <f t="shared" si="4"/>
        <v>36</v>
      </c>
      <c r="L39" s="257" t="s">
        <v>1947</v>
      </c>
      <c r="M39" s="32"/>
      <c r="N39" s="256" t="s">
        <v>1948</v>
      </c>
      <c r="O39" s="259">
        <f t="shared" si="5"/>
        <v>36</v>
      </c>
      <c r="P39" s="257" t="s">
        <v>1949</v>
      </c>
      <c r="Q39" s="32"/>
      <c r="R39" s="256"/>
      <c r="S39" s="259">
        <f t="shared" si="6"/>
        <v>36</v>
      </c>
      <c r="T39" s="257"/>
      <c r="U39" s="32"/>
    </row>
    <row r="40" spans="1:21" s="255" customFormat="1" ht="27.1" x14ac:dyDescent="0.25">
      <c r="A40"/>
      <c r="B40" s="256" t="str">
        <f t="shared" si="2"/>
        <v>IPA - Initial Privacy Assessment</v>
      </c>
      <c r="C40" s="257" t="str">
        <f t="shared" si="3"/>
        <v>Initial Privacy Assessment to identify personal data. IPAs are simple questionnaires that are completed by the system owner in collaboration with the data owner.</v>
      </c>
      <c r="D40" s="31"/>
      <c r="E40" s="32"/>
      <c r="F40" s="256" t="s">
        <v>1950</v>
      </c>
      <c r="G40" s="259">
        <v>37</v>
      </c>
      <c r="H40" s="257" t="s">
        <v>1951</v>
      </c>
      <c r="I40" s="32"/>
      <c r="J40" s="263" t="s">
        <v>1952</v>
      </c>
      <c r="K40" s="259">
        <f t="shared" si="4"/>
        <v>37</v>
      </c>
      <c r="L40" s="273" t="s">
        <v>1953</v>
      </c>
      <c r="M40" s="32"/>
      <c r="N40" s="256" t="s">
        <v>1954</v>
      </c>
      <c r="O40" s="259">
        <f t="shared" si="5"/>
        <v>37</v>
      </c>
      <c r="P40" s="257" t="s">
        <v>1955</v>
      </c>
      <c r="Q40" s="32"/>
      <c r="R40" s="256"/>
      <c r="S40" s="259">
        <f t="shared" si="6"/>
        <v>37</v>
      </c>
      <c r="T40" s="257"/>
      <c r="U40" s="32"/>
    </row>
    <row r="41" spans="1:21" s="255" customFormat="1" ht="67.75" x14ac:dyDescent="0.25">
      <c r="A41"/>
      <c r="B41" s="256" t="str">
        <f t="shared" si="2"/>
        <v>KYC tier</v>
      </c>
      <c r="C41" s="257" t="str">
        <f t="shared" si="3"/>
        <v>Under a risk-based approach, customers should be grouped into "tiers" according to the quantity and quality of KYC data provided. Different transaction/balance limits should be assigned to each tier accordingly. Higher transaction/balance limits should require more KYC and more verification. KYC tiers are referred to in 2.5.1 as "minimum KYC", "regular KYC", "business customer KYC".</v>
      </c>
      <c r="D41" s="31"/>
      <c r="E41" s="32"/>
      <c r="F41" s="256" t="s">
        <v>1956</v>
      </c>
      <c r="G41" s="259">
        <v>38</v>
      </c>
      <c r="H41" s="257" t="s">
        <v>1957</v>
      </c>
      <c r="I41" s="32"/>
      <c r="J41" s="281" t="s">
        <v>1958</v>
      </c>
      <c r="K41" s="259">
        <f t="shared" si="4"/>
        <v>38</v>
      </c>
      <c r="L41" s="283" t="s">
        <v>1959</v>
      </c>
      <c r="M41" s="32"/>
      <c r="N41" s="256" t="s">
        <v>1960</v>
      </c>
      <c r="O41" s="259">
        <f t="shared" si="5"/>
        <v>38</v>
      </c>
      <c r="P41" s="257" t="s">
        <v>1961</v>
      </c>
      <c r="Q41" s="32"/>
      <c r="R41" s="256"/>
      <c r="S41" s="259">
        <f t="shared" si="6"/>
        <v>38</v>
      </c>
      <c r="T41" s="257"/>
      <c r="U41" s="32"/>
    </row>
    <row r="42" spans="1:21" s="255" customFormat="1" ht="70.95" customHeight="1" x14ac:dyDescent="0.25">
      <c r="A42"/>
      <c r="B42" s="256" t="str">
        <f t="shared" si="2"/>
        <v>Liquidity</v>
      </c>
      <c r="C42" s="257" t="str">
        <f t="shared" si="3"/>
        <v>Agents require both e-money and cash to service customers. Sufficient levels of both are required: if e-money levels are too low then agents cannot perform cash-ins and if cash is too low then agents cannot perform cash-outs. Agents can increase their e-money level by depositing cash with the provider. Alternatively, if super agents are offered, agents can use a super agent to manage their liquidity by exchanging quantities of e-money for cash or vice-versa.</v>
      </c>
      <c r="D42" s="31"/>
      <c r="E42" s="32"/>
      <c r="F42" s="256" t="s">
        <v>1962</v>
      </c>
      <c r="G42" s="259">
        <v>39</v>
      </c>
      <c r="H42" s="257" t="s">
        <v>1963</v>
      </c>
      <c r="I42" s="32"/>
      <c r="J42" s="256" t="s">
        <v>1964</v>
      </c>
      <c r="K42" s="259">
        <f t="shared" si="4"/>
        <v>39</v>
      </c>
      <c r="L42" s="257" t="s">
        <v>1965</v>
      </c>
      <c r="M42" s="32"/>
      <c r="N42" s="256" t="s">
        <v>1966</v>
      </c>
      <c r="O42" s="259">
        <f t="shared" si="5"/>
        <v>39</v>
      </c>
      <c r="P42" s="257" t="s">
        <v>1967</v>
      </c>
      <c r="Q42" s="32"/>
      <c r="R42" s="256"/>
      <c r="S42" s="259">
        <f t="shared" si="6"/>
        <v>39</v>
      </c>
      <c r="T42" s="257"/>
      <c r="U42" s="32"/>
    </row>
    <row r="43" spans="1:21" s="255" customFormat="1" ht="40.65" x14ac:dyDescent="0.25">
      <c r="A43"/>
      <c r="B43" s="256" t="str">
        <f t="shared" si="2"/>
        <v>Limits (transaction and balance limits)</v>
      </c>
      <c r="C43" s="257" t="str">
        <f t="shared" si="3"/>
        <v>Transaction and balance limits are imposed to manage the risk of abuse of the service (for fraud, money laundering or terrorist financing). Limits are typically low relative to bank accounts and this limits the impact of any abuse.</v>
      </c>
      <c r="D43" s="31"/>
      <c r="E43" s="32"/>
      <c r="F43" s="256" t="s">
        <v>1968</v>
      </c>
      <c r="G43" s="259">
        <v>40</v>
      </c>
      <c r="H43" s="257" t="s">
        <v>1969</v>
      </c>
      <c r="I43" s="32"/>
      <c r="J43" s="263" t="s">
        <v>1970</v>
      </c>
      <c r="K43" s="259">
        <f t="shared" si="4"/>
        <v>40</v>
      </c>
      <c r="L43" s="273" t="s">
        <v>1971</v>
      </c>
      <c r="M43" s="32"/>
      <c r="N43" s="256" t="s">
        <v>1972</v>
      </c>
      <c r="O43" s="259">
        <f t="shared" si="5"/>
        <v>40</v>
      </c>
      <c r="P43" s="257" t="s">
        <v>1973</v>
      </c>
      <c r="Q43" s="32"/>
      <c r="R43" s="256"/>
      <c r="S43" s="259">
        <f t="shared" si="6"/>
        <v>40</v>
      </c>
      <c r="T43" s="257"/>
      <c r="U43" s="32"/>
    </row>
    <row r="44" spans="1:21" s="255" customFormat="1" ht="25.5" customHeight="1" x14ac:dyDescent="0.25">
      <c r="A44"/>
      <c r="B44" s="256" t="str">
        <f t="shared" si="2"/>
        <v>Management review</v>
      </c>
      <c r="C44" s="257" t="str">
        <f t="shared" si="3"/>
        <v>A management review is a detailed review of business operations and reports to the head of mobile money.</v>
      </c>
      <c r="D44" s="31"/>
      <c r="E44" s="32"/>
      <c r="F44" s="256" t="s">
        <v>1974</v>
      </c>
      <c r="G44" s="259">
        <v>41</v>
      </c>
      <c r="H44" s="256" t="s">
        <v>1975</v>
      </c>
      <c r="I44" s="32"/>
      <c r="J44" s="273" t="s">
        <v>1976</v>
      </c>
      <c r="K44" s="273">
        <f t="shared" si="4"/>
        <v>41</v>
      </c>
      <c r="L44" s="265" t="s">
        <v>1977</v>
      </c>
      <c r="M44" s="32"/>
      <c r="N44" s="273" t="s">
        <v>1978</v>
      </c>
      <c r="O44" s="273">
        <f t="shared" si="5"/>
        <v>41</v>
      </c>
      <c r="P44" s="265" t="s">
        <v>1979</v>
      </c>
      <c r="Q44" s="32"/>
      <c r="R44" s="256"/>
      <c r="S44" s="273">
        <f t="shared" si="6"/>
        <v>41</v>
      </c>
      <c r="T44" s="257"/>
      <c r="U44" s="32"/>
    </row>
    <row r="45" spans="1:21" s="255" customFormat="1" ht="27.1" x14ac:dyDescent="0.25">
      <c r="A45"/>
      <c r="B45" s="256" t="str">
        <f t="shared" si="2"/>
        <v>Master agent</v>
      </c>
      <c r="C45" s="257" t="str">
        <f t="shared" si="3"/>
        <v>A master agent is a company with a number of outlets belonging to it. The master agent signs an agent agreement with the provider and manages its outlets as individual agents.</v>
      </c>
      <c r="D45" s="31"/>
      <c r="E45" s="32"/>
      <c r="F45" s="256" t="s">
        <v>1980</v>
      </c>
      <c r="G45" s="259">
        <v>42</v>
      </c>
      <c r="H45" s="257" t="s">
        <v>1981</v>
      </c>
      <c r="I45" s="32"/>
      <c r="J45" s="263" t="s">
        <v>1982</v>
      </c>
      <c r="K45" s="259">
        <f t="shared" si="4"/>
        <v>42</v>
      </c>
      <c r="L45" s="265" t="s">
        <v>1983</v>
      </c>
      <c r="M45" s="32"/>
      <c r="N45" s="256" t="s">
        <v>1984</v>
      </c>
      <c r="O45" s="259">
        <f t="shared" si="5"/>
        <v>42</v>
      </c>
      <c r="P45" s="257" t="s">
        <v>1985</v>
      </c>
      <c r="Q45" s="32"/>
      <c r="R45" s="256"/>
      <c r="S45" s="259">
        <f t="shared" si="6"/>
        <v>42</v>
      </c>
      <c r="T45" s="257"/>
      <c r="U45" s="32"/>
    </row>
    <row r="46" spans="1:21" s="255" customFormat="1" ht="40.65" x14ac:dyDescent="0.25">
      <c r="A46"/>
      <c r="B46" s="256" t="str">
        <f t="shared" si="2"/>
        <v>MLRO</v>
      </c>
      <c r="C46" s="257" t="str">
        <f t="shared" si="3"/>
        <v>Money Laundering Reporting Officer: an individual who is the focal point for a firm’s adherence to anti-money laundering and terrorist financing regulations.</v>
      </c>
      <c r="D46" s="31"/>
      <c r="E46" s="32"/>
      <c r="F46" s="256" t="s">
        <v>1986</v>
      </c>
      <c r="G46" s="259">
        <v>43</v>
      </c>
      <c r="H46" s="257" t="s">
        <v>1987</v>
      </c>
      <c r="I46" s="32"/>
      <c r="J46" s="263" t="s">
        <v>1988</v>
      </c>
      <c r="K46" s="259">
        <f t="shared" si="4"/>
        <v>43</v>
      </c>
      <c r="L46" s="273" t="s">
        <v>1989</v>
      </c>
      <c r="M46" s="32"/>
      <c r="N46" s="256" t="s">
        <v>1990</v>
      </c>
      <c r="O46" s="259">
        <f t="shared" si="5"/>
        <v>43</v>
      </c>
      <c r="P46" s="257" t="s">
        <v>1991</v>
      </c>
      <c r="Q46" s="32"/>
      <c r="R46" s="256"/>
      <c r="S46" s="259">
        <f t="shared" si="6"/>
        <v>43</v>
      </c>
      <c r="T46" s="257"/>
      <c r="U46" s="32"/>
    </row>
    <row r="47" spans="1:21" s="266" customFormat="1" ht="47.05" customHeight="1" x14ac:dyDescent="0.25">
      <c r="A47"/>
      <c r="B47" s="261" t="str">
        <f t="shared" si="2"/>
        <v>Mobile money data</v>
      </c>
      <c r="C47" s="262" t="str">
        <f t="shared" si="3"/>
        <v>The customer data held by the mobile money system. Providers should consider legislation regarding processing of data (production data and use of production data for testing), securing data, use of data for marketing / credit scoring and government access to data.</v>
      </c>
      <c r="D47" s="31"/>
      <c r="E47" s="32"/>
      <c r="F47" s="263" t="s">
        <v>1992</v>
      </c>
      <c r="G47" s="264">
        <v>44</v>
      </c>
      <c r="H47" s="265" t="s">
        <v>1993</v>
      </c>
      <c r="I47" s="32"/>
      <c r="J47" s="263" t="s">
        <v>1994</v>
      </c>
      <c r="K47" s="259">
        <f t="shared" si="4"/>
        <v>44</v>
      </c>
      <c r="L47" s="273" t="s">
        <v>1995</v>
      </c>
      <c r="M47" s="32"/>
      <c r="N47" s="263" t="s">
        <v>1996</v>
      </c>
      <c r="O47" s="264">
        <f t="shared" si="5"/>
        <v>44</v>
      </c>
      <c r="P47" s="265" t="s">
        <v>1997</v>
      </c>
      <c r="Q47" s="32"/>
      <c r="R47" s="261"/>
      <c r="S47" s="264">
        <f t="shared" si="6"/>
        <v>44</v>
      </c>
      <c r="T47" s="262"/>
      <c r="U47" s="32"/>
    </row>
    <row r="48" spans="1:21" s="266" customFormat="1" ht="274.10000000000002" customHeight="1" x14ac:dyDescent="0.25">
      <c r="A48"/>
      <c r="B48" s="261" t="str">
        <f t="shared" si="2"/>
        <v>Mobile money services in scope of MMC</v>
      </c>
      <c r="C48" s="262" t="str">
        <f t="shared" si="3"/>
        <v>Mobile Money encompasses a number of services which are in scope of MM Certification. Mobile Money also enables payments for other services, which themselves are outside the scope of MMC (e.g. provision of utility services). Services are considered to be in scope of MMC if the customer's perception is that the service is being offered as part of mobile money (instead of being simply a payment channel: for example bill payment, where the customer does not perceive the utility company to be part of mobile money).
This can be determined from three factors:
    1. Operation – is the service primarily set up and used via the mobile money handset interface or agents?
    2. Branding – is the service named or co-branded with the MM service name, logo or brand?
    3. Marketing – is the service marketed as a mobile money product, or is it exclusive to mobile money customers?
If the answer to at least two of these factors is "yes" then the service is likely to be perceived by customers as being part of the mobile money service and is therefore in scope of MMC.
In-scope services may include the following, depending on the provider:
   • Transfers on-net (to registered and unregistered users) and off-net (e.g. to interoperability partners &amp; banks)
   • Transfers internationally (IMT)
   • Deposits/withdrawals at agent or ATM
   • Bill payments (as payment channel only)
   • Merchant payments (as payment channel only)
   • Loans, savings &amp; insurance offered as part of mobile money</v>
      </c>
      <c r="D48" s="31"/>
      <c r="E48" s="32"/>
      <c r="F48" s="263" t="s">
        <v>1998</v>
      </c>
      <c r="G48" s="264">
        <v>45</v>
      </c>
      <c r="H48" s="265" t="s">
        <v>1999</v>
      </c>
      <c r="I48" s="32"/>
      <c r="J48" s="256" t="s">
        <v>2000</v>
      </c>
      <c r="K48" s="259">
        <v>45</v>
      </c>
      <c r="L48" s="285" t="s">
        <v>2001</v>
      </c>
      <c r="M48" s="32"/>
      <c r="N48" s="263" t="s">
        <v>2002</v>
      </c>
      <c r="O48" s="264">
        <f t="shared" si="5"/>
        <v>45</v>
      </c>
      <c r="P48" s="265" t="s">
        <v>2003</v>
      </c>
      <c r="Q48" s="32"/>
      <c r="R48" s="261"/>
      <c r="S48" s="264"/>
      <c r="T48" s="262"/>
      <c r="U48" s="32"/>
    </row>
    <row r="49" spans="1:21" s="266" customFormat="1" ht="40.65" x14ac:dyDescent="0.25">
      <c r="A49"/>
      <c r="B49" s="261" t="str">
        <f t="shared" si="2"/>
        <v>Mobile money system</v>
      </c>
      <c r="C49" s="262" t="str">
        <f t="shared" si="3"/>
        <v>The system or systems that provide the mobile money service. In addition to the core accounting and transaction system it could also include systems such as reporting system, AML system, smartphone system, gateway system etc.</v>
      </c>
      <c r="D49" s="31"/>
      <c r="E49" s="32"/>
      <c r="F49" s="263" t="s">
        <v>2004</v>
      </c>
      <c r="G49" s="264">
        <v>46</v>
      </c>
      <c r="H49" s="265" t="s">
        <v>2005</v>
      </c>
      <c r="I49" s="32"/>
      <c r="J49" s="256" t="s">
        <v>2006</v>
      </c>
      <c r="K49" s="259">
        <f t="shared" ref="K49" si="7">$G49</f>
        <v>46</v>
      </c>
      <c r="L49" s="257" t="s">
        <v>2007</v>
      </c>
      <c r="M49" s="32"/>
      <c r="N49" s="263" t="s">
        <v>2008</v>
      </c>
      <c r="O49" s="264">
        <f t="shared" si="5"/>
        <v>46</v>
      </c>
      <c r="P49" s="265" t="s">
        <v>2009</v>
      </c>
      <c r="Q49" s="32"/>
      <c r="R49" s="261"/>
      <c r="S49" s="264">
        <f t="shared" si="6"/>
        <v>46</v>
      </c>
      <c r="T49" s="262"/>
      <c r="U49" s="32"/>
    </row>
    <row r="50" spans="1:21" s="266" customFormat="1" ht="44.4" customHeight="1" x14ac:dyDescent="0.25">
      <c r="A50"/>
      <c r="B50" s="261" t="str">
        <f t="shared" si="2"/>
        <v>Mobile money system component</v>
      </c>
      <c r="C50" s="262" t="str">
        <f t="shared" si="3"/>
        <v>The individual server components that constitute the mobile money system. For example, the overall MM system could comprise a number of system components for presentation layer, interface layer, application layer and database layer. Several components could be duplicated for redundancy or capacity.</v>
      </c>
      <c r="D50" s="31"/>
      <c r="E50" s="32"/>
      <c r="F50" s="263" t="s">
        <v>2010</v>
      </c>
      <c r="G50" s="259">
        <v>47</v>
      </c>
      <c r="H50" s="257" t="s">
        <v>2011</v>
      </c>
      <c r="I50" s="32"/>
      <c r="J50" s="256" t="s">
        <v>2012</v>
      </c>
      <c r="K50" s="259">
        <v>47</v>
      </c>
      <c r="L50" s="257" t="s">
        <v>2013</v>
      </c>
      <c r="M50" s="32"/>
      <c r="N50" s="256" t="s">
        <v>2014</v>
      </c>
      <c r="O50" s="264">
        <f t="shared" si="5"/>
        <v>47</v>
      </c>
      <c r="P50" s="257" t="s">
        <v>2015</v>
      </c>
      <c r="Q50" s="32"/>
      <c r="R50" s="277"/>
      <c r="S50" s="259"/>
      <c r="T50" s="278"/>
      <c r="U50" s="32"/>
    </row>
    <row r="51" spans="1:21" s="255" customFormat="1" ht="40.65" x14ac:dyDescent="0.25">
      <c r="A51"/>
      <c r="B51" s="256" t="str">
        <f t="shared" si="2"/>
        <v>Net financial position</v>
      </c>
      <c r="C51" s="257" t="str">
        <f t="shared" si="3"/>
        <v>The net amount of funds that have been exchanged between the mobile money provider and each financial ecosystem partner - i.e. the volume of funds moving from provider to partner minus the volume of funds moving from partner to provider. This is identified by reconciliation.</v>
      </c>
      <c r="D51" s="31"/>
      <c r="E51" s="32"/>
      <c r="F51" s="256" t="s">
        <v>2016</v>
      </c>
      <c r="G51" s="259">
        <v>48</v>
      </c>
      <c r="H51" s="257" t="s">
        <v>2017</v>
      </c>
      <c r="I51" s="32"/>
      <c r="J51" s="256" t="s">
        <v>2018</v>
      </c>
      <c r="K51" s="259">
        <f t="shared" si="4"/>
        <v>48</v>
      </c>
      <c r="L51" s="257" t="s">
        <v>2019</v>
      </c>
      <c r="M51" s="32"/>
      <c r="N51" s="256" t="s">
        <v>2020</v>
      </c>
      <c r="O51" s="264">
        <f t="shared" si="5"/>
        <v>48</v>
      </c>
      <c r="P51" s="257" t="s">
        <v>2021</v>
      </c>
      <c r="Q51" s="32"/>
      <c r="R51" s="256"/>
      <c r="S51" s="259">
        <f t="shared" si="6"/>
        <v>48</v>
      </c>
      <c r="T51" s="257"/>
      <c r="U51" s="32"/>
    </row>
    <row r="52" spans="1:21" s="255" customFormat="1" ht="21.05" customHeight="1" x14ac:dyDescent="0.25">
      <c r="A52"/>
      <c r="B52" s="256" t="str">
        <f t="shared" si="2"/>
        <v>Off-net transaction</v>
      </c>
      <c r="C52" s="257" t="str">
        <f t="shared" si="3"/>
        <v>A transaction made to/from a financial ecosystem partner.</v>
      </c>
      <c r="D52" s="31"/>
      <c r="E52" s="32"/>
      <c r="F52" s="256" t="s">
        <v>2022</v>
      </c>
      <c r="G52" s="276">
        <v>49</v>
      </c>
      <c r="H52" s="271" t="s">
        <v>2023</v>
      </c>
      <c r="I52" s="32"/>
      <c r="J52" s="275" t="s">
        <v>2024</v>
      </c>
      <c r="K52" s="259">
        <f t="shared" si="4"/>
        <v>49</v>
      </c>
      <c r="L52" s="257" t="s">
        <v>2025</v>
      </c>
      <c r="M52" s="32"/>
      <c r="N52" s="256" t="s">
        <v>2026</v>
      </c>
      <c r="O52" s="259">
        <f t="shared" si="5"/>
        <v>49</v>
      </c>
      <c r="P52" s="271" t="s">
        <v>2027</v>
      </c>
      <c r="Q52" s="32"/>
      <c r="R52" s="256"/>
      <c r="S52" s="259">
        <f t="shared" si="6"/>
        <v>49</v>
      </c>
      <c r="T52" s="257"/>
      <c r="U52" s="32"/>
    </row>
    <row r="53" spans="1:21" s="255" customFormat="1" ht="21.05" customHeight="1" x14ac:dyDescent="0.25">
      <c r="A53"/>
      <c r="B53" s="256" t="str">
        <f t="shared" si="2"/>
        <v>On-net transaction</v>
      </c>
      <c r="C53" s="257" t="str">
        <f t="shared" si="3"/>
        <v>A transaction made to/from an account belonging to the mobile money operator.</v>
      </c>
      <c r="D53" s="31"/>
      <c r="E53" s="32"/>
      <c r="F53" s="275" t="s">
        <v>2028</v>
      </c>
      <c r="G53" s="276">
        <v>50</v>
      </c>
      <c r="H53" s="271" t="s">
        <v>2029</v>
      </c>
      <c r="I53" s="32"/>
      <c r="J53" s="275" t="s">
        <v>2030</v>
      </c>
      <c r="K53" s="259">
        <f t="shared" si="4"/>
        <v>50</v>
      </c>
      <c r="L53" s="271" t="s">
        <v>2031</v>
      </c>
      <c r="M53" s="32"/>
      <c r="N53" s="275" t="s">
        <v>2032</v>
      </c>
      <c r="O53" s="276">
        <f t="shared" si="5"/>
        <v>50</v>
      </c>
      <c r="P53" s="271" t="s">
        <v>2033</v>
      </c>
      <c r="Q53" s="32"/>
      <c r="R53" s="256"/>
      <c r="S53" s="276">
        <f t="shared" si="6"/>
        <v>50</v>
      </c>
      <c r="T53" s="257"/>
      <c r="U53" s="32"/>
    </row>
    <row r="54" spans="1:21" s="255" customFormat="1" ht="21.05" customHeight="1" x14ac:dyDescent="0.25">
      <c r="A54"/>
      <c r="B54" s="256" t="str">
        <f t="shared" si="2"/>
        <v>One-time code</v>
      </c>
      <c r="C54" s="257" t="str">
        <f t="shared" si="3"/>
        <v>See definition of "voucher / one-time code"</v>
      </c>
      <c r="D54" s="31"/>
      <c r="E54" s="32"/>
      <c r="F54" s="275" t="s">
        <v>2034</v>
      </c>
      <c r="G54" s="259">
        <v>51</v>
      </c>
      <c r="H54" s="271" t="s">
        <v>2035</v>
      </c>
      <c r="I54" s="32"/>
      <c r="J54" s="275" t="s">
        <v>2036</v>
      </c>
      <c r="K54" s="259">
        <f t="shared" si="4"/>
        <v>51</v>
      </c>
      <c r="L54" s="271" t="s">
        <v>2037</v>
      </c>
      <c r="M54" s="32"/>
      <c r="N54" s="275" t="s">
        <v>2038</v>
      </c>
      <c r="O54" s="276">
        <f t="shared" si="5"/>
        <v>51</v>
      </c>
      <c r="P54" s="271" t="s">
        <v>2039</v>
      </c>
      <c r="Q54" s="32"/>
      <c r="R54" s="256"/>
      <c r="S54" s="276">
        <f t="shared" si="6"/>
        <v>51</v>
      </c>
      <c r="T54" s="257"/>
      <c r="U54" s="32"/>
    </row>
    <row r="55" spans="1:21" s="255" customFormat="1" ht="55.45" customHeight="1" x14ac:dyDescent="0.25">
      <c r="A55"/>
      <c r="B55" s="256" t="str">
        <f t="shared" si="2"/>
        <v>Operational support period</v>
      </c>
      <c r="C55" s="257" t="str">
        <f t="shared" si="3"/>
        <v>Operational support is provided for the mobile money system by the technical operations team, which responds to incidents and service requests. The Operational Support Period defines which times and days that operational support will be provided. If applicable, it defines times when a reduced level of support (i.e. a reduced SLA) will be provided. The operational support period is defined by the SLA.</v>
      </c>
      <c r="D55" s="31"/>
      <c r="E55" s="32"/>
      <c r="F55" s="256" t="s">
        <v>2040</v>
      </c>
      <c r="G55" s="259">
        <v>52</v>
      </c>
      <c r="H55" s="257" t="s">
        <v>2041</v>
      </c>
      <c r="I55" s="32"/>
      <c r="J55" s="256" t="s">
        <v>2042</v>
      </c>
      <c r="K55" s="259">
        <f t="shared" si="4"/>
        <v>52</v>
      </c>
      <c r="L55" s="271" t="s">
        <v>2043</v>
      </c>
      <c r="M55" s="32"/>
      <c r="N55" s="256" t="s">
        <v>2044</v>
      </c>
      <c r="O55" s="259">
        <f t="shared" si="5"/>
        <v>52</v>
      </c>
      <c r="P55" s="257" t="s">
        <v>2045</v>
      </c>
      <c r="Q55" s="32"/>
      <c r="R55" s="256"/>
      <c r="S55" s="259">
        <f t="shared" si="6"/>
        <v>52</v>
      </c>
      <c r="T55" s="257"/>
      <c r="U55" s="32"/>
    </row>
    <row r="56" spans="1:21" s="255" customFormat="1" ht="112.65" customHeight="1" x14ac:dyDescent="0.25">
      <c r="A56"/>
      <c r="B56" s="256" t="str">
        <f t="shared" si="2"/>
        <v>Outsourcing / outsourced services</v>
      </c>
      <c r="C56" s="257" t="str">
        <f t="shared" si="3"/>
        <v>Outsourcing is the use of a third party (whether an affiliated or unaffiliated entity) to perform activities that would normally be performed directly by the provider (see Basel Committee on Banking Supervision (2005), "Outsourcing in Financial Services"). For example, customer service team or mobile money system could be outsourced.
Generally speaking, "material outsourced services" are those that could have a significant impact on the provider's operations, reputation, profitability, and/or regulatory compliance in the event of a failure or other unsatisfactory performance.
Also refer to the definition of "entities providing outsourced services".</v>
      </c>
      <c r="D56" s="31"/>
      <c r="E56" s="32"/>
      <c r="F56" s="256" t="s">
        <v>2046</v>
      </c>
      <c r="G56" s="259">
        <v>53</v>
      </c>
      <c r="H56" s="257" t="s">
        <v>2047</v>
      </c>
      <c r="I56" s="32"/>
      <c r="J56" s="256" t="s">
        <v>2048</v>
      </c>
      <c r="K56" s="259">
        <f t="shared" si="4"/>
        <v>53</v>
      </c>
      <c r="L56" s="271" t="s">
        <v>2049</v>
      </c>
      <c r="M56" s="32"/>
      <c r="N56" s="256" t="s">
        <v>2050</v>
      </c>
      <c r="O56" s="259">
        <f t="shared" si="5"/>
        <v>53</v>
      </c>
      <c r="P56" s="257" t="s">
        <v>2051</v>
      </c>
      <c r="Q56" s="32"/>
      <c r="R56" s="256"/>
      <c r="S56" s="259">
        <f t="shared" si="6"/>
        <v>53</v>
      </c>
      <c r="T56" s="257"/>
      <c r="U56" s="32"/>
    </row>
    <row r="57" spans="1:21" s="255" customFormat="1" ht="27.3" customHeight="1" x14ac:dyDescent="0.25">
      <c r="A57"/>
      <c r="B57" s="256" t="str">
        <f t="shared" si="2"/>
        <v>Pending transactions</v>
      </c>
      <c r="C57" s="257" t="str">
        <f t="shared" si="3"/>
        <v>Refer to "completed transactions"</v>
      </c>
      <c r="D57" s="31"/>
      <c r="E57" s="32"/>
      <c r="F57" s="256" t="s">
        <v>2052</v>
      </c>
      <c r="G57" s="259">
        <v>54</v>
      </c>
      <c r="H57" s="257" t="s">
        <v>1945</v>
      </c>
      <c r="I57" s="32"/>
      <c r="J57" s="256" t="s">
        <v>2053</v>
      </c>
      <c r="K57" s="259">
        <f t="shared" si="4"/>
        <v>54</v>
      </c>
      <c r="L57" s="271" t="s">
        <v>1947</v>
      </c>
      <c r="M57" s="32"/>
      <c r="N57" s="256" t="s">
        <v>2054</v>
      </c>
      <c r="O57" s="259">
        <f t="shared" si="5"/>
        <v>54</v>
      </c>
      <c r="P57" s="257" t="s">
        <v>1949</v>
      </c>
      <c r="Q57" s="32"/>
      <c r="R57" s="256"/>
      <c r="S57" s="259">
        <f t="shared" si="6"/>
        <v>54</v>
      </c>
      <c r="T57" s="257"/>
      <c r="U57" s="32"/>
    </row>
    <row r="58" spans="1:21" s="255" customFormat="1" ht="219.05" customHeight="1" x14ac:dyDescent="0.25">
      <c r="A58"/>
      <c r="B58" s="256" t="str">
        <f t="shared" si="2"/>
        <v>Personal Data</v>
      </c>
      <c r="C58" s="257" t="str">
        <f t="shared" si="3"/>
        <v>Personal Data is private information of a customer that is held by the provider. Examples include KYC data, identity data, transaction data, location data and credit history. The MSISDN is personal data if the MSISDN can be linked to a named individual.
General Data Protection Regulation (GDPR) (EU) defines personal data:
"Personal data" means any information relating to an identified or identifiable natural person (‘data subject’); an identifiable natural person is one who can be identified, directly or indirectly, in particular by reference to an identifier such as a name, an identification number, location data, an online identifier or to one or more factors specific to the physical, physiological, genetic, mental, economic, cultural or social identity of that natural person; 
Data Protection Act (UK) defines personal data:
   • Can a living individual be identified from the data?
   • Does the data relate to the individual, whether in personal or family life, business or profession?
   • Is the data obviously about a particular individual?
   • Is the data linked to an individual so that it provides particular information about that individual?</v>
      </c>
      <c r="D58" s="31"/>
      <c r="E58" s="32"/>
      <c r="F58" s="256" t="s">
        <v>2055</v>
      </c>
      <c r="G58" s="259">
        <v>55</v>
      </c>
      <c r="H58" s="257" t="s">
        <v>2056</v>
      </c>
      <c r="I58" s="32"/>
      <c r="J58" s="263" t="s">
        <v>2057</v>
      </c>
      <c r="K58" s="259">
        <f t="shared" si="4"/>
        <v>55</v>
      </c>
      <c r="L58" s="273" t="s">
        <v>2058</v>
      </c>
      <c r="M58" s="32"/>
      <c r="N58" s="256" t="s">
        <v>2059</v>
      </c>
      <c r="O58" s="259">
        <f t="shared" si="5"/>
        <v>55</v>
      </c>
      <c r="P58" s="257" t="s">
        <v>2060</v>
      </c>
      <c r="Q58" s="32"/>
      <c r="R58" s="256"/>
      <c r="S58" s="259">
        <f t="shared" si="6"/>
        <v>55</v>
      </c>
      <c r="T58" s="257"/>
      <c r="U58" s="32"/>
    </row>
    <row r="59" spans="1:21" s="255" customFormat="1" ht="29.95" customHeight="1" x14ac:dyDescent="0.25">
      <c r="A59"/>
      <c r="B59" s="256" t="str">
        <f t="shared" si="2"/>
        <v xml:space="preserve">PIA - Privacy Impact Assessment </v>
      </c>
      <c r="C59" s="257" t="str">
        <f t="shared" si="3"/>
        <v>Privacy Impact Assessment to determine and mitigate privacy risks during collection and processing of personal data.</v>
      </c>
      <c r="D59" s="31"/>
      <c r="E59" s="32"/>
      <c r="F59" s="256" t="s">
        <v>2061</v>
      </c>
      <c r="G59" s="259">
        <v>56</v>
      </c>
      <c r="H59" s="257" t="s">
        <v>2062</v>
      </c>
      <c r="I59" s="32"/>
      <c r="J59" s="263" t="s">
        <v>2063</v>
      </c>
      <c r="K59" s="259">
        <f t="shared" si="4"/>
        <v>56</v>
      </c>
      <c r="L59" s="265" t="s">
        <v>2064</v>
      </c>
      <c r="M59" s="32"/>
      <c r="N59" s="256" t="s">
        <v>2065</v>
      </c>
      <c r="O59" s="259">
        <f t="shared" si="5"/>
        <v>56</v>
      </c>
      <c r="P59" s="257" t="s">
        <v>2066</v>
      </c>
      <c r="Q59" s="32"/>
      <c r="R59" s="256"/>
      <c r="S59" s="259">
        <f t="shared" si="6"/>
        <v>56</v>
      </c>
      <c r="T59" s="257"/>
      <c r="U59" s="32"/>
    </row>
    <row r="60" spans="1:21" s="255" customFormat="1" ht="58.65" customHeight="1" x14ac:dyDescent="0.25">
      <c r="A60"/>
      <c r="B60" s="256" t="str">
        <f t="shared" si="2"/>
        <v>Point of Sale (PoS) transaction</v>
      </c>
      <c r="C60" s="257" t="str">
        <f t="shared" si="3"/>
        <v>A customer transaction at a merchant or an agent that is conducted using a Point of Sale (PoS) device instead of a phone. The transaction is normally initiated on the PoS device, although there is often an action required on the customer's device (e.g. to generate a code before the transaction or to provide confirmation after the transaction is initiated).
PoS transactions include merchant payments and cash in/out transactions at agents.</v>
      </c>
      <c r="D60" s="31"/>
      <c r="E60" s="32"/>
      <c r="F60" s="256" t="s">
        <v>2067</v>
      </c>
      <c r="G60" s="259">
        <v>57</v>
      </c>
      <c r="H60" s="257" t="s">
        <v>2068</v>
      </c>
      <c r="I60" s="32"/>
      <c r="J60" s="256" t="s">
        <v>2069</v>
      </c>
      <c r="K60" s="259">
        <f t="shared" si="4"/>
        <v>57</v>
      </c>
      <c r="L60" s="257" t="s">
        <v>2070</v>
      </c>
      <c r="M60" s="32"/>
      <c r="N60" s="256" t="s">
        <v>2071</v>
      </c>
      <c r="O60" s="259">
        <f t="shared" si="5"/>
        <v>57</v>
      </c>
      <c r="P60" s="257" t="s">
        <v>2072</v>
      </c>
      <c r="Q60" s="32"/>
      <c r="R60" s="256"/>
      <c r="S60" s="259">
        <f t="shared" si="6"/>
        <v>57</v>
      </c>
      <c r="T60" s="257"/>
      <c r="U60" s="32"/>
    </row>
    <row r="61" spans="1:21" s="255" customFormat="1" ht="90" customHeight="1" x14ac:dyDescent="0.25">
      <c r="A61"/>
      <c r="B61" s="256" t="str">
        <f t="shared" si="2"/>
        <v>Problem</v>
      </c>
      <c r="C61" s="257" t="str">
        <f t="shared" si="3"/>
        <v>A problem is the root cause of one or more incidents. The root cause is not usually known at the time a problem record is created and the problem management process is responsible for further investigation.
Problem management differs from incident management in that it deals with underlying issues that may or may not affect users. Unlike incident management, which aims to restore the service to the user as quickly as possible (often using a workaround), problem management aims to find a permanent solution to the issue.</v>
      </c>
      <c r="D61" s="31"/>
      <c r="E61" s="32"/>
      <c r="F61" s="256" t="s">
        <v>2073</v>
      </c>
      <c r="G61" s="264">
        <v>58</v>
      </c>
      <c r="H61" s="257" t="s">
        <v>2074</v>
      </c>
      <c r="I61" s="32"/>
      <c r="J61" s="256" t="s">
        <v>2075</v>
      </c>
      <c r="K61" s="259">
        <f t="shared" si="4"/>
        <v>58</v>
      </c>
      <c r="L61" s="257" t="s">
        <v>2076</v>
      </c>
      <c r="M61" s="32"/>
      <c r="N61" s="256" t="s">
        <v>2077</v>
      </c>
      <c r="O61" s="259">
        <f t="shared" si="5"/>
        <v>58</v>
      </c>
      <c r="P61" s="257" t="s">
        <v>2078</v>
      </c>
      <c r="Q61" s="32"/>
      <c r="R61" s="256"/>
      <c r="S61" s="259">
        <f t="shared" si="6"/>
        <v>58</v>
      </c>
      <c r="T61" s="257"/>
      <c r="U61" s="32"/>
    </row>
    <row r="62" spans="1:21" s="266" customFormat="1" ht="26.4" customHeight="1" x14ac:dyDescent="0.25">
      <c r="A62"/>
      <c r="B62" s="256" t="str">
        <f t="shared" si="2"/>
        <v>Project Management Office (PMO)</v>
      </c>
      <c r="C62" s="257" t="str">
        <f t="shared" si="3"/>
        <v>Mobile Money Provider's function which manages the gated process for implementing changes to the Mobile Money service.</v>
      </c>
      <c r="D62" s="31"/>
      <c r="E62" s="32"/>
      <c r="F62" s="263" t="s">
        <v>2079</v>
      </c>
      <c r="G62" s="259">
        <v>59</v>
      </c>
      <c r="H62" s="265" t="s">
        <v>2080</v>
      </c>
      <c r="I62" s="32"/>
      <c r="J62" s="263" t="s">
        <v>2081</v>
      </c>
      <c r="K62" s="264">
        <f t="shared" si="4"/>
        <v>59</v>
      </c>
      <c r="L62" s="265" t="s">
        <v>2082</v>
      </c>
      <c r="M62" s="32"/>
      <c r="N62" s="286" t="s">
        <v>2083</v>
      </c>
      <c r="O62" s="259">
        <f t="shared" si="5"/>
        <v>59</v>
      </c>
      <c r="P62" s="287" t="s">
        <v>2084</v>
      </c>
      <c r="Q62" s="32"/>
      <c r="R62" s="263"/>
      <c r="S62" s="264">
        <f t="shared" si="6"/>
        <v>59</v>
      </c>
      <c r="T62" s="265"/>
      <c r="U62" s="32"/>
    </row>
    <row r="63" spans="1:21" s="255" customFormat="1" ht="54.2" x14ac:dyDescent="0.25">
      <c r="A63"/>
      <c r="B63" s="256" t="str">
        <f t="shared" si="2"/>
        <v>Real time</v>
      </c>
      <c r="C63" s="257" t="str">
        <f t="shared" si="3"/>
        <v>Real time transactions are those that are completed by moving funds between the relevant accounts synchronously with the transaction request. For example, a customer’s account is immediately credited when funds are cashed in. Similarly, the recipient’s account is credited at the same time that a sender’s account is debited.</v>
      </c>
      <c r="D63" s="31"/>
      <c r="E63" s="32"/>
      <c r="F63" s="256" t="s">
        <v>2085</v>
      </c>
      <c r="G63" s="259">
        <v>60</v>
      </c>
      <c r="H63" s="257" t="s">
        <v>2086</v>
      </c>
      <c r="I63" s="32"/>
      <c r="J63" s="256" t="s">
        <v>2087</v>
      </c>
      <c r="K63" s="259">
        <f t="shared" si="4"/>
        <v>60</v>
      </c>
      <c r="L63" s="257" t="s">
        <v>2088</v>
      </c>
      <c r="M63" s="32"/>
      <c r="N63" s="256" t="s">
        <v>2089</v>
      </c>
      <c r="O63" s="259">
        <f t="shared" si="5"/>
        <v>60</v>
      </c>
      <c r="P63" s="257" t="s">
        <v>2090</v>
      </c>
      <c r="Q63" s="32"/>
      <c r="R63" s="256"/>
      <c r="S63" s="259">
        <f t="shared" si="6"/>
        <v>60</v>
      </c>
      <c r="T63" s="257"/>
      <c r="U63" s="32"/>
    </row>
    <row r="64" spans="1:21" s="255" customFormat="1" ht="73.099999999999994" customHeight="1" x14ac:dyDescent="0.25">
      <c r="A64"/>
      <c r="B64" s="256" t="str">
        <f t="shared" si="2"/>
        <v>Reconciliation</v>
      </c>
      <c r="C64" s="257" t="str">
        <f t="shared" si="3"/>
        <v>Reconciliation is the process of ensuring that two sets of records (usually the balances of two accounts) are in agreement. For example, reconciliation is used to ensure that the e-money in the system is balanced by the money held in the custodial account. It is also used to agree the funds that have been exchanged with financial ecosystem partners. Reconciliation is done periodically (e.g. daily) and the start and end point of the period must be agreed by the parties, as well as which transactions to include (usually completed transactions and not initiated transactions).</v>
      </c>
      <c r="D64" s="31"/>
      <c r="E64" s="32"/>
      <c r="F64" s="256" t="s">
        <v>2091</v>
      </c>
      <c r="G64" s="259">
        <v>61</v>
      </c>
      <c r="H64" s="257" t="s">
        <v>2092</v>
      </c>
      <c r="I64" s="32"/>
      <c r="J64" s="256" t="s">
        <v>2093</v>
      </c>
      <c r="K64" s="259">
        <f t="shared" si="4"/>
        <v>61</v>
      </c>
      <c r="L64" s="257" t="s">
        <v>2094</v>
      </c>
      <c r="M64" s="32"/>
      <c r="N64" s="256" t="s">
        <v>2095</v>
      </c>
      <c r="O64" s="259">
        <f t="shared" si="5"/>
        <v>61</v>
      </c>
      <c r="P64" s="257" t="s">
        <v>2096</v>
      </c>
      <c r="Q64" s="32"/>
      <c r="R64" s="256"/>
      <c r="S64" s="259">
        <f t="shared" si="6"/>
        <v>61</v>
      </c>
      <c r="T64" s="257"/>
      <c r="U64" s="32"/>
    </row>
    <row r="65" spans="1:21" s="255" customFormat="1" ht="54.2" x14ac:dyDescent="0.25">
      <c r="A65"/>
      <c r="B65" s="256" t="str">
        <f t="shared" si="2"/>
        <v>Recovery Point Objective (RPO)</v>
      </c>
      <c r="C65" s="257" t="str">
        <f t="shared" si="3"/>
        <v>In business continuity, the RPO is an acceptable loss of business information following a continuity incident. It is specified as a unit of time (e.g. seconds, minutes, or hours), meaning the point in time in the past beyond which data may be lost.</v>
      </c>
      <c r="D65" s="31"/>
      <c r="E65" s="32"/>
      <c r="F65" s="256" t="s">
        <v>2097</v>
      </c>
      <c r="G65" s="259">
        <v>62</v>
      </c>
      <c r="H65" s="257" t="s">
        <v>2098</v>
      </c>
      <c r="I65" s="32"/>
      <c r="J65" s="256" t="s">
        <v>2099</v>
      </c>
      <c r="K65" s="259">
        <f t="shared" si="4"/>
        <v>62</v>
      </c>
      <c r="L65" s="257" t="s">
        <v>2100</v>
      </c>
      <c r="M65" s="32"/>
      <c r="N65" s="256" t="s">
        <v>2101</v>
      </c>
      <c r="O65" s="259">
        <f t="shared" si="5"/>
        <v>62</v>
      </c>
      <c r="P65" s="257" t="s">
        <v>2102</v>
      </c>
      <c r="Q65" s="32"/>
      <c r="R65" s="256"/>
      <c r="S65" s="259">
        <f t="shared" si="6"/>
        <v>62</v>
      </c>
      <c r="T65" s="257"/>
      <c r="U65" s="32"/>
    </row>
    <row r="66" spans="1:21" s="255" customFormat="1" ht="40.65" x14ac:dyDescent="0.25">
      <c r="A66"/>
      <c r="B66" s="256" t="str">
        <f t="shared" si="2"/>
        <v>Recovery Time Objective (RTO)</v>
      </c>
      <c r="C66" s="257" t="str">
        <f t="shared" si="3"/>
        <v>In business continuity, the RTO is a timeframe for resuming a business activity at a specified minimum acceptable level.</v>
      </c>
      <c r="D66" s="31"/>
      <c r="E66" s="32"/>
      <c r="F66" s="256" t="s">
        <v>2103</v>
      </c>
      <c r="G66" s="259">
        <v>63</v>
      </c>
      <c r="H66" s="257" t="s">
        <v>2104</v>
      </c>
      <c r="I66" s="32"/>
      <c r="J66" s="256" t="s">
        <v>2105</v>
      </c>
      <c r="K66" s="259">
        <f t="shared" si="4"/>
        <v>63</v>
      </c>
      <c r="L66" s="257" t="s">
        <v>2106</v>
      </c>
      <c r="M66" s="32"/>
      <c r="N66" s="256" t="s">
        <v>2107</v>
      </c>
      <c r="O66" s="259">
        <f t="shared" si="5"/>
        <v>63</v>
      </c>
      <c r="P66" s="257" t="s">
        <v>2108</v>
      </c>
      <c r="Q66" s="32"/>
      <c r="R66" s="256"/>
      <c r="S66" s="259">
        <f t="shared" si="6"/>
        <v>63</v>
      </c>
      <c r="T66" s="257"/>
      <c r="U66" s="32"/>
    </row>
    <row r="67" spans="1:21" s="255" customFormat="1" ht="29.95" customHeight="1" x14ac:dyDescent="0.25">
      <c r="A67"/>
      <c r="B67" s="256" t="str">
        <f t="shared" si="2"/>
        <v>Reserved funds</v>
      </c>
      <c r="C67" s="257" t="str">
        <f t="shared" si="3"/>
        <v>Funds belonging to a customer that are held separate and may not be transacted pending completion of a transaction. Commonly used to hold funds for a suspended transaction or a transaction which requires another approval step.</v>
      </c>
      <c r="D67" s="31"/>
      <c r="E67" s="32"/>
      <c r="F67" s="256" t="s">
        <v>2109</v>
      </c>
      <c r="G67" s="259">
        <v>64</v>
      </c>
      <c r="H67" s="257" t="s">
        <v>2110</v>
      </c>
      <c r="I67" s="32"/>
      <c r="J67" s="256" t="s">
        <v>2111</v>
      </c>
      <c r="K67" s="259">
        <f t="shared" si="4"/>
        <v>64</v>
      </c>
      <c r="L67" s="257" t="s">
        <v>2112</v>
      </c>
      <c r="M67" s="32"/>
      <c r="N67" s="256" t="s">
        <v>2113</v>
      </c>
      <c r="O67" s="259">
        <f t="shared" si="5"/>
        <v>64</v>
      </c>
      <c r="P67" s="257" t="s">
        <v>2114</v>
      </c>
      <c r="Q67" s="32"/>
      <c r="R67" s="256"/>
      <c r="S67" s="259">
        <f t="shared" si="6"/>
        <v>64</v>
      </c>
      <c r="T67" s="257"/>
      <c r="U67" s="32"/>
    </row>
    <row r="68" spans="1:21" s="255" customFormat="1" ht="91.45" customHeight="1" x14ac:dyDescent="0.25">
      <c r="A68"/>
      <c r="B68" s="256" t="str">
        <f t="shared" si="2"/>
        <v>Risk-based KYC</v>
      </c>
      <c r="C68" s="257" t="str">
        <f t="shared" si="3"/>
        <v>A risk-based KYC approach determines that higher-risk accounts or transactions (such as accounts with higher limits and/or greater functionality, transactions to/from high-risk markets, or accounts/transactions by politically exposed persons) require enhanced KYC, while simplified KYC is sufficient for lower-risk accounts (such as accounts with lower transaction and balance limits aimed at promoting financial inclusion).
This is the recommended approach to KKYC requirements for mobile money services.</v>
      </c>
      <c r="D68" s="31"/>
      <c r="E68" s="32"/>
      <c r="F68" s="256" t="s">
        <v>2115</v>
      </c>
      <c r="G68" s="259">
        <v>65</v>
      </c>
      <c r="H68" s="257" t="s">
        <v>2116</v>
      </c>
      <c r="I68" s="32"/>
      <c r="J68" s="256" t="s">
        <v>2117</v>
      </c>
      <c r="K68" s="259">
        <f t="shared" si="4"/>
        <v>65</v>
      </c>
      <c r="L68" s="257" t="s">
        <v>2118</v>
      </c>
      <c r="M68" s="32"/>
      <c r="N68" s="256" t="s">
        <v>2119</v>
      </c>
      <c r="O68" s="259">
        <f t="shared" si="5"/>
        <v>65</v>
      </c>
      <c r="P68" s="257" t="s">
        <v>2120</v>
      </c>
      <c r="Q68" s="32"/>
      <c r="R68" s="256"/>
      <c r="S68" s="259">
        <f t="shared" si="6"/>
        <v>65</v>
      </c>
      <c r="T68" s="257"/>
      <c r="U68" s="32"/>
    </row>
    <row r="69" spans="1:21" s="255" customFormat="1" ht="30.65" customHeight="1" x14ac:dyDescent="0.25">
      <c r="A69"/>
      <c r="B69" s="256" t="str">
        <f t="shared" ref="B69:B96" si="8">CHOOSE(LanguageNumber,F69,J69,N69,R69)</f>
        <v>SAR / STR</v>
      </c>
      <c r="C69" s="257" t="str">
        <f t="shared" ref="C69:C96" si="9">CHOOSE(LanguageNumber,H69,L69,P69,T69)</f>
        <v>Suspicious Activity Report / Suspicious Transaction Report: a formal mechanism for reporting suspected fraud / AML / CFT criminal activity to the relevant authorities.</v>
      </c>
      <c r="D69" s="31"/>
      <c r="E69" s="32"/>
      <c r="F69" s="256" t="s">
        <v>2121</v>
      </c>
      <c r="G69" s="259">
        <v>66</v>
      </c>
      <c r="H69" s="257" t="s">
        <v>2122</v>
      </c>
      <c r="I69" s="32"/>
      <c r="J69" s="256" t="s">
        <v>2123</v>
      </c>
      <c r="K69" s="259">
        <f t="shared" si="4"/>
        <v>66</v>
      </c>
      <c r="L69" s="257" t="s">
        <v>2124</v>
      </c>
      <c r="M69" s="32"/>
      <c r="N69" s="256" t="s">
        <v>2125</v>
      </c>
      <c r="O69" s="259">
        <f t="shared" si="5"/>
        <v>66</v>
      </c>
      <c r="P69" s="257" t="s">
        <v>2126</v>
      </c>
      <c r="Q69" s="32"/>
      <c r="R69" s="256"/>
      <c r="S69" s="259">
        <f t="shared" si="6"/>
        <v>66</v>
      </c>
      <c r="T69" s="257"/>
      <c r="U69" s="32"/>
    </row>
    <row r="70" spans="1:21" s="255" customFormat="1" ht="108.4" x14ac:dyDescent="0.25">
      <c r="A70"/>
      <c r="B70" s="256" t="str">
        <f t="shared" si="8"/>
        <v>Secure channel</v>
      </c>
      <c r="C70" s="257" t="str">
        <f t="shared" si="9"/>
        <v>A "secure channel" is one that provides confidence for both customer and provider. The channel should:
 - prevent phishing by securely identifying the provider;
 - prevent fraud by securely identifying the customer;
 - be secure from cyber attacks that could listen in or sniff the information exchange.
Phone calls would be the normal secure channel. Calls from the provider to the customer should be from a published number so that the customer can verify that the provider is calling.
Providers should avoid using email as a communication channel for resolving issues with customers.</v>
      </c>
      <c r="D70" s="31"/>
      <c r="E70" s="32"/>
      <c r="F70" s="256" t="s">
        <v>2127</v>
      </c>
      <c r="G70" s="259">
        <v>67</v>
      </c>
      <c r="H70" s="257" t="s">
        <v>2128</v>
      </c>
      <c r="I70" s="32"/>
      <c r="J70" s="256" t="s">
        <v>2129</v>
      </c>
      <c r="K70" s="259">
        <f t="shared" si="4"/>
        <v>67</v>
      </c>
      <c r="L70" s="257" t="s">
        <v>2130</v>
      </c>
      <c r="M70" s="32"/>
      <c r="N70" s="256" t="s">
        <v>2131</v>
      </c>
      <c r="O70" s="259">
        <f t="shared" si="5"/>
        <v>67</v>
      </c>
      <c r="P70" s="257" t="s">
        <v>2132</v>
      </c>
      <c r="Q70" s="32"/>
      <c r="R70" s="256"/>
      <c r="S70" s="259">
        <f t="shared" si="6"/>
        <v>67</v>
      </c>
      <c r="T70" s="257"/>
      <c r="U70" s="32"/>
    </row>
    <row r="71" spans="1:21" s="255" customFormat="1" ht="27.3" customHeight="1" x14ac:dyDescent="0.25">
      <c r="A71"/>
      <c r="B71" s="256" t="str">
        <f t="shared" si="8"/>
        <v>Security credentials</v>
      </c>
      <c r="C71" s="257" t="str">
        <f t="shared" si="9"/>
        <v>Secret information used by customer for authentication. e.g. PIN or password.</v>
      </c>
      <c r="D71" s="31"/>
      <c r="E71" s="32"/>
      <c r="F71" s="256" t="s">
        <v>2133</v>
      </c>
      <c r="G71" s="259">
        <v>68</v>
      </c>
      <c r="H71" s="257" t="s">
        <v>2134</v>
      </c>
      <c r="I71" s="32"/>
      <c r="J71" s="256" t="s">
        <v>2135</v>
      </c>
      <c r="K71" s="259">
        <f t="shared" ref="K71:K96" si="10">$G71</f>
        <v>68</v>
      </c>
      <c r="L71" s="257" t="s">
        <v>2136</v>
      </c>
      <c r="M71" s="32"/>
      <c r="N71" s="256" t="s">
        <v>2137</v>
      </c>
      <c r="O71" s="259">
        <f t="shared" ref="O71:O96" si="11">$G71</f>
        <v>68</v>
      </c>
      <c r="P71" s="257" t="s">
        <v>2138</v>
      </c>
      <c r="Q71" s="32"/>
      <c r="R71" s="256"/>
      <c r="S71" s="259">
        <f t="shared" ref="S71:S96" si="12">$G71</f>
        <v>68</v>
      </c>
      <c r="T71" s="257"/>
      <c r="U71" s="32"/>
    </row>
    <row r="72" spans="1:21" s="255" customFormat="1" ht="135.44999999999999" x14ac:dyDescent="0.25">
      <c r="A72"/>
      <c r="B72" s="256" t="str">
        <f t="shared" si="8"/>
        <v>Security testing</v>
      </c>
      <c r="C72" s="257" t="str">
        <f t="shared" si="9"/>
        <v>There are three aspects to security testing: 
i) Testing that is done at the time of development to ensure that the developed system is secure. 
ii) Penetration testing, which is security testing that is done in the operational environment by an external party to look for security weaknesses and verify that the operational system is secure.
iii) Vulnerability scans, which are general "housekeeping" automated system and network checks. They should be run frequently to identify any new security vulnerabilities. 
White-box testing is a security testing method that can be used to validate whether code implementation follows intended design, to validate implemented security functionality, and to uncover exploitable vulnerabilities.</v>
      </c>
      <c r="D72" s="31"/>
      <c r="E72" s="32"/>
      <c r="F72" s="256" t="s">
        <v>2139</v>
      </c>
      <c r="G72" s="264">
        <v>69</v>
      </c>
      <c r="H72" s="257" t="s">
        <v>2140</v>
      </c>
      <c r="I72" s="32"/>
      <c r="J72" s="256" t="s">
        <v>2141</v>
      </c>
      <c r="K72" s="259">
        <f t="shared" si="10"/>
        <v>69</v>
      </c>
      <c r="L72" s="257" t="s">
        <v>2142</v>
      </c>
      <c r="M72" s="32"/>
      <c r="N72" s="256" t="s">
        <v>2143</v>
      </c>
      <c r="O72" s="259">
        <f t="shared" si="11"/>
        <v>69</v>
      </c>
      <c r="P72" s="257" t="s">
        <v>2144</v>
      </c>
      <c r="Q72" s="32"/>
      <c r="R72" s="256"/>
      <c r="S72" s="259">
        <f t="shared" si="12"/>
        <v>69</v>
      </c>
      <c r="T72" s="257"/>
      <c r="U72" s="32"/>
    </row>
    <row r="73" spans="1:21" s="266" customFormat="1" ht="60.45" customHeight="1" x14ac:dyDescent="0.25">
      <c r="A73"/>
      <c r="B73" s="256" t="str">
        <f t="shared" si="8"/>
        <v>Senior Management</v>
      </c>
      <c r="C73" s="257" t="str">
        <f t="shared" si="9"/>
        <v>In the toolkits, "senior management" refers to the senior governance overseeing the mobile money business for the provider. This function is accountable for the overall mobile money business operation. Depending on the organization, this could the mobile operator's CEO or board of directors, or the group-level management, or other sufficiently senior body in the organization with appropriate oversight.</v>
      </c>
      <c r="D73" s="31"/>
      <c r="E73" s="32"/>
      <c r="F73" s="263" t="s">
        <v>2145</v>
      </c>
      <c r="G73" s="259">
        <v>70</v>
      </c>
      <c r="H73" s="265" t="s">
        <v>2146</v>
      </c>
      <c r="I73" s="32"/>
      <c r="J73" s="256" t="s">
        <v>2147</v>
      </c>
      <c r="K73" s="264">
        <f t="shared" si="10"/>
        <v>70</v>
      </c>
      <c r="L73" s="257" t="s">
        <v>2148</v>
      </c>
      <c r="M73" s="32"/>
      <c r="N73" s="263" t="s">
        <v>2149</v>
      </c>
      <c r="O73" s="264">
        <f t="shared" si="11"/>
        <v>70</v>
      </c>
      <c r="P73" s="265" t="s">
        <v>2150</v>
      </c>
      <c r="Q73" s="32"/>
      <c r="R73" s="261"/>
      <c r="S73" s="264">
        <f t="shared" si="12"/>
        <v>70</v>
      </c>
      <c r="T73" s="262"/>
      <c r="U73" s="32"/>
    </row>
    <row r="74" spans="1:21" s="255" customFormat="1" ht="70.599999999999994" customHeight="1" x14ac:dyDescent="0.25">
      <c r="A74"/>
      <c r="B74" s="256" t="str">
        <f t="shared" si="8"/>
        <v>Service level</v>
      </c>
      <c r="C74" s="257" t="str">
        <f t="shared" si="9"/>
        <v>A service level is the expected performance level of a function. Service levels should apply to both business and technical functions. Examples of technical service levels are "system availability" and "response time". Examples of business service levels are "call waiting time" for calls to customer services and "time to perform cash-in" for agents.</v>
      </c>
      <c r="D74" s="31"/>
      <c r="E74" s="32"/>
      <c r="F74" s="256" t="s">
        <v>2151</v>
      </c>
      <c r="G74" s="259">
        <v>71</v>
      </c>
      <c r="H74" s="257" t="s">
        <v>2152</v>
      </c>
      <c r="I74" s="32"/>
      <c r="J74" s="256" t="s">
        <v>2153</v>
      </c>
      <c r="K74" s="259">
        <f t="shared" si="10"/>
        <v>71</v>
      </c>
      <c r="L74" s="257" t="s">
        <v>2154</v>
      </c>
      <c r="M74" s="32"/>
      <c r="N74" s="256" t="s">
        <v>2155</v>
      </c>
      <c r="O74" s="259">
        <f t="shared" si="11"/>
        <v>71</v>
      </c>
      <c r="P74" s="257" t="s">
        <v>2156</v>
      </c>
      <c r="Q74" s="32"/>
      <c r="R74" s="256"/>
      <c r="S74" s="259">
        <f t="shared" si="12"/>
        <v>71</v>
      </c>
      <c r="T74" s="257"/>
      <c r="U74" s="32"/>
    </row>
    <row r="75" spans="1:21" s="255" customFormat="1" ht="29.4" customHeight="1" x14ac:dyDescent="0.25">
      <c r="A75"/>
      <c r="B75" s="256" t="str">
        <f t="shared" si="8"/>
        <v>Service</v>
      </c>
      <c r="C75" s="257" t="str">
        <f t="shared" si="9"/>
        <v>Refer to "Mobile money service"</v>
      </c>
      <c r="D75" s="31"/>
      <c r="E75" s="32"/>
      <c r="F75" s="256" t="s">
        <v>2157</v>
      </c>
      <c r="G75" s="259">
        <v>72</v>
      </c>
      <c r="H75" s="268" t="s">
        <v>2158</v>
      </c>
      <c r="I75" s="32"/>
      <c r="J75" s="256" t="s">
        <v>2157</v>
      </c>
      <c r="K75" s="259">
        <v>72</v>
      </c>
      <c r="L75" s="285" t="s">
        <v>2159</v>
      </c>
      <c r="M75" s="32"/>
      <c r="N75" s="256" t="s">
        <v>2160</v>
      </c>
      <c r="O75" s="259">
        <f t="shared" si="11"/>
        <v>72</v>
      </c>
      <c r="P75" s="257" t="s">
        <v>2161</v>
      </c>
      <c r="Q75" s="32"/>
      <c r="R75" s="256"/>
      <c r="S75" s="259"/>
      <c r="T75" s="257"/>
      <c r="U75" s="32"/>
    </row>
    <row r="76" spans="1:21" s="255" customFormat="1" ht="84.15" customHeight="1" x14ac:dyDescent="0.25">
      <c r="A76"/>
      <c r="B76" s="256" t="str">
        <f t="shared" si="8"/>
        <v>Service management Plan</v>
      </c>
      <c r="C76" s="257" t="str">
        <f t="shared" si="9"/>
        <v>The Service Management Plan contains a statement of the objectives that the service provider wishes to achieve, and contains, or refers to, numerous other aspects of the service and its management, including the service requirements, any recognised limitations,  statutory and regulatory obligations, contractual obligations, authorities and responsibilities, the approach to risk, the approach to working with third parties, the technology used to support the service management systems, and how the services will be measured, audited, reported and improved. The service management plan should guide the Provider to adhere to the policy for service managements, achieve the objectives of the service provider in the management of the service, and fulfil the requirements of the service.</v>
      </c>
      <c r="D76" s="31"/>
      <c r="E76" s="32"/>
      <c r="F76" s="256" t="s">
        <v>2162</v>
      </c>
      <c r="G76" s="259">
        <v>73</v>
      </c>
      <c r="H76" s="257" t="s">
        <v>2163</v>
      </c>
      <c r="I76" s="32"/>
      <c r="J76" s="263" t="s">
        <v>2164</v>
      </c>
      <c r="K76" s="259">
        <f t="shared" si="10"/>
        <v>73</v>
      </c>
      <c r="L76" s="273" t="s">
        <v>2165</v>
      </c>
      <c r="M76" s="32"/>
      <c r="N76" s="256" t="s">
        <v>2166</v>
      </c>
      <c r="O76" s="259">
        <f t="shared" si="11"/>
        <v>73</v>
      </c>
      <c r="P76" s="257" t="s">
        <v>2167</v>
      </c>
      <c r="Q76" s="32"/>
      <c r="R76" s="256"/>
      <c r="S76" s="259">
        <f t="shared" si="12"/>
        <v>73</v>
      </c>
      <c r="T76" s="257"/>
      <c r="U76" s="32"/>
    </row>
    <row r="77" spans="1:21" s="255" customFormat="1" ht="54.2" x14ac:dyDescent="0.25">
      <c r="A77"/>
      <c r="B77" s="256" t="str">
        <f t="shared" si="8"/>
        <v>Service management system</v>
      </c>
      <c r="C77" s="257" t="str">
        <f t="shared" si="9"/>
        <v xml:space="preserve">The service management activities of the provider ensure that the mobile money service achieves its objectives. The service management system directs and controls these service management activities. The service management system includes policies, objectives, plans, processes, documentation and resources required for the design, delivery and improvement of the service. Adapted from ISO/IEC 20000 part 1 2011 Section 3.31 </v>
      </c>
      <c r="D77" s="31"/>
      <c r="E77" s="32"/>
      <c r="F77" s="256" t="s">
        <v>2168</v>
      </c>
      <c r="G77" s="259">
        <v>74</v>
      </c>
      <c r="H77" s="257" t="s">
        <v>2169</v>
      </c>
      <c r="I77" s="32"/>
      <c r="J77" s="263" t="s">
        <v>2170</v>
      </c>
      <c r="K77" s="259">
        <f t="shared" si="10"/>
        <v>74</v>
      </c>
      <c r="L77" s="273" t="s">
        <v>2171</v>
      </c>
      <c r="M77" s="32"/>
      <c r="N77" s="256" t="s">
        <v>2172</v>
      </c>
      <c r="O77" s="259">
        <f t="shared" si="11"/>
        <v>74</v>
      </c>
      <c r="P77" s="257" t="s">
        <v>2173</v>
      </c>
      <c r="Q77" s="32"/>
      <c r="R77" s="256"/>
      <c r="S77" s="259">
        <f t="shared" si="12"/>
        <v>74</v>
      </c>
      <c r="T77" s="257"/>
      <c r="U77" s="32"/>
    </row>
    <row r="78" spans="1:21" s="255" customFormat="1" ht="30.65" customHeight="1" x14ac:dyDescent="0.25">
      <c r="A78"/>
      <c r="B78" s="256" t="str">
        <f t="shared" si="8"/>
        <v>Service request</v>
      </c>
      <c r="C78" s="257" t="str">
        <f t="shared" si="9"/>
        <v>A service request is a request for information, advice, access to a service or a pre-approved change (e.g. configuration change).</v>
      </c>
      <c r="D78" s="31"/>
      <c r="E78" s="32"/>
      <c r="F78" s="256" t="s">
        <v>2174</v>
      </c>
      <c r="G78" s="259">
        <v>75</v>
      </c>
      <c r="H78" s="257" t="s">
        <v>2175</v>
      </c>
      <c r="I78" s="32"/>
      <c r="J78" s="263" t="s">
        <v>2176</v>
      </c>
      <c r="K78" s="259">
        <f t="shared" si="10"/>
        <v>75</v>
      </c>
      <c r="L78" s="257" t="s">
        <v>2177</v>
      </c>
      <c r="M78" s="32"/>
      <c r="N78" s="256" t="s">
        <v>2178</v>
      </c>
      <c r="O78" s="259">
        <f t="shared" si="11"/>
        <v>75</v>
      </c>
      <c r="P78" s="257" t="s">
        <v>2179</v>
      </c>
      <c r="Q78" s="32"/>
      <c r="R78" s="256"/>
      <c r="S78" s="259">
        <f t="shared" si="12"/>
        <v>75</v>
      </c>
      <c r="T78" s="257"/>
      <c r="U78" s="32"/>
    </row>
    <row r="79" spans="1:21" s="255" customFormat="1" ht="30.65" customHeight="1" x14ac:dyDescent="0.25">
      <c r="A79"/>
      <c r="B79" s="256" t="str">
        <f t="shared" si="8"/>
        <v>Settlement</v>
      </c>
      <c r="C79" s="257" t="str">
        <f t="shared" si="9"/>
        <v>Settlement is the exchange of funds between the provider and a financial ecosystem partner to balance a net financial position that has been identified by reconciliation.</v>
      </c>
      <c r="D79" s="31"/>
      <c r="E79" s="32"/>
      <c r="F79" s="256" t="s">
        <v>2180</v>
      </c>
      <c r="G79" s="259">
        <v>76</v>
      </c>
      <c r="H79" s="257" t="s">
        <v>2181</v>
      </c>
      <c r="I79" s="32"/>
      <c r="J79" s="263" t="s">
        <v>2182</v>
      </c>
      <c r="K79" s="259">
        <f t="shared" si="10"/>
        <v>76</v>
      </c>
      <c r="L79" s="273" t="s">
        <v>2183</v>
      </c>
      <c r="M79" s="32"/>
      <c r="N79" s="256" t="s">
        <v>2184</v>
      </c>
      <c r="O79" s="259">
        <f t="shared" si="11"/>
        <v>76</v>
      </c>
      <c r="P79" s="257" t="s">
        <v>2185</v>
      </c>
      <c r="Q79" s="32"/>
      <c r="R79" s="256"/>
      <c r="S79" s="259">
        <f t="shared" si="12"/>
        <v>76</v>
      </c>
      <c r="T79" s="257"/>
      <c r="U79" s="32"/>
    </row>
    <row r="80" spans="1:21" s="255" customFormat="1" ht="22.1" customHeight="1" x14ac:dyDescent="0.25">
      <c r="A80"/>
      <c r="B80" s="256" t="str">
        <f t="shared" si="8"/>
        <v>SLA</v>
      </c>
      <c r="C80" s="257" t="str">
        <f t="shared" si="9"/>
        <v>Service Level Agreement. Refer to the definition of "Service Level"</v>
      </c>
      <c r="D80" s="31"/>
      <c r="E80" s="32"/>
      <c r="F80" s="256" t="s">
        <v>2186</v>
      </c>
      <c r="G80" s="259">
        <v>77</v>
      </c>
      <c r="H80" s="257" t="s">
        <v>2187</v>
      </c>
      <c r="I80" s="32"/>
      <c r="J80" s="256" t="s">
        <v>2186</v>
      </c>
      <c r="K80" s="259">
        <f t="shared" si="10"/>
        <v>77</v>
      </c>
      <c r="L80" s="257" t="s">
        <v>2188</v>
      </c>
      <c r="M80" s="32"/>
      <c r="N80" s="256" t="s">
        <v>2189</v>
      </c>
      <c r="O80" s="259">
        <f t="shared" si="11"/>
        <v>77</v>
      </c>
      <c r="P80" s="257" t="s">
        <v>2190</v>
      </c>
      <c r="Q80" s="32"/>
      <c r="R80" s="256"/>
      <c r="S80" s="259">
        <f t="shared" si="12"/>
        <v>77</v>
      </c>
      <c r="T80" s="257"/>
      <c r="U80" s="32"/>
    </row>
    <row r="81" spans="1:21" s="255" customFormat="1" ht="27.1" x14ac:dyDescent="0.25">
      <c r="A81"/>
      <c r="B81" s="256" t="str">
        <f t="shared" si="8"/>
        <v>Smurfing</v>
      </c>
      <c r="C81" s="257" t="str">
        <f t="shared" si="9"/>
        <v>"Smurfing" means "frequent transactions just under regulatory reporting thresholds", which is an indicator of possible fraudulent activity being done to avoid scrutiny.</v>
      </c>
      <c r="D81" s="31"/>
      <c r="E81" s="32"/>
      <c r="F81" s="256" t="s">
        <v>2191</v>
      </c>
      <c r="G81" s="259">
        <v>78</v>
      </c>
      <c r="H81" s="257" t="s">
        <v>2192</v>
      </c>
      <c r="I81" s="32"/>
      <c r="J81" s="256" t="s">
        <v>2191</v>
      </c>
      <c r="K81" s="259">
        <f t="shared" si="10"/>
        <v>78</v>
      </c>
      <c r="L81" s="257" t="s">
        <v>2193</v>
      </c>
      <c r="M81" s="32"/>
      <c r="N81" s="256" t="s">
        <v>2194</v>
      </c>
      <c r="O81" s="259">
        <f t="shared" si="11"/>
        <v>78</v>
      </c>
      <c r="P81" s="257" t="s">
        <v>2195</v>
      </c>
      <c r="Q81" s="32"/>
      <c r="R81" s="256"/>
      <c r="S81" s="259">
        <f t="shared" si="12"/>
        <v>78</v>
      </c>
      <c r="T81" s="257"/>
      <c r="U81" s="32"/>
    </row>
    <row r="82" spans="1:21" s="255" customFormat="1" ht="40.65" x14ac:dyDescent="0.25">
      <c r="A82"/>
      <c r="B82" s="256" t="str">
        <f t="shared" si="8"/>
        <v>Super agent</v>
      </c>
      <c r="C82" s="257" t="str">
        <f t="shared" si="9"/>
        <v>A super agent is an entity (often a bank) that provides liquidity and cash handling facilities to agents. Agents can use the super agent to manage their liquidity by exchanging quantities of e-money for cash or vice-versa.</v>
      </c>
      <c r="D82" s="31"/>
      <c r="E82" s="32"/>
      <c r="F82" s="256" t="s">
        <v>2196</v>
      </c>
      <c r="G82" s="259">
        <v>79</v>
      </c>
      <c r="H82" s="257" t="s">
        <v>2197</v>
      </c>
      <c r="I82" s="32"/>
      <c r="J82" s="256" t="s">
        <v>2198</v>
      </c>
      <c r="K82" s="259">
        <f t="shared" si="10"/>
        <v>79</v>
      </c>
      <c r="L82" s="257" t="s">
        <v>2199</v>
      </c>
      <c r="M82" s="32"/>
      <c r="N82" s="256" t="s">
        <v>2200</v>
      </c>
      <c r="O82" s="259">
        <f t="shared" si="11"/>
        <v>79</v>
      </c>
      <c r="P82" s="257" t="s">
        <v>2201</v>
      </c>
      <c r="Q82" s="32"/>
      <c r="R82" s="256"/>
      <c r="S82" s="259">
        <f t="shared" si="12"/>
        <v>79</v>
      </c>
      <c r="T82" s="257"/>
      <c r="U82" s="32"/>
    </row>
    <row r="83" spans="1:21" s="255" customFormat="1" ht="46.9" customHeight="1" x14ac:dyDescent="0.25">
      <c r="A83"/>
      <c r="B83" s="256" t="str">
        <f t="shared" si="8"/>
        <v>Suspended transaction (“in suspense”)</v>
      </c>
      <c r="C83" s="257" t="str">
        <f t="shared" si="9"/>
        <v>A transaction which is held in an incomplete state, where the funds are reserved pending investigation by the provider. Commonly used for disputed transactions, transaction reversals and following technical issues where the state of a transaction is unknown.</v>
      </c>
      <c r="D83" s="31"/>
      <c r="E83" s="32"/>
      <c r="F83" s="256" t="s">
        <v>2202</v>
      </c>
      <c r="G83" s="273">
        <v>80</v>
      </c>
      <c r="H83" s="257" t="s">
        <v>2203</v>
      </c>
      <c r="I83" s="32"/>
      <c r="J83" s="256" t="s">
        <v>2204</v>
      </c>
      <c r="K83" s="259">
        <f t="shared" si="10"/>
        <v>80</v>
      </c>
      <c r="L83" s="257" t="s">
        <v>2205</v>
      </c>
      <c r="M83" s="32"/>
      <c r="N83" s="256" t="s">
        <v>2206</v>
      </c>
      <c r="O83" s="259">
        <f t="shared" si="11"/>
        <v>80</v>
      </c>
      <c r="P83" s="270" t="s">
        <v>2207</v>
      </c>
      <c r="Q83" s="32"/>
      <c r="R83" s="256"/>
      <c r="S83" s="259">
        <f t="shared" si="12"/>
        <v>80</v>
      </c>
      <c r="T83" s="257"/>
      <c r="U83" s="32"/>
    </row>
    <row r="84" spans="1:21" s="255" customFormat="1" ht="40.65" x14ac:dyDescent="0.25">
      <c r="A84"/>
      <c r="B84" s="256" t="str">
        <f t="shared" si="8"/>
        <v xml:space="preserve">Suspicious Activity Reports </v>
      </c>
      <c r="C84" s="257" t="str">
        <f t="shared" si="9"/>
        <v>Confirmed cases of ML/TF must be reported to the appropriate authorities via a formal Suspicious Activity Report (SAR). Providers should engage with relevant law enforcement agencies to facilitate reporting and/or investigation of mobile money-related criminal offences.</v>
      </c>
      <c r="D84" s="31"/>
      <c r="E84" s="32"/>
      <c r="F84" s="263" t="s">
        <v>2208</v>
      </c>
      <c r="G84" s="264">
        <v>81</v>
      </c>
      <c r="H84" s="273" t="s">
        <v>2209</v>
      </c>
      <c r="I84" s="32"/>
      <c r="J84" s="273" t="s">
        <v>2210</v>
      </c>
      <c r="K84" s="273">
        <f t="shared" si="10"/>
        <v>81</v>
      </c>
      <c r="L84" s="257" t="s">
        <v>2211</v>
      </c>
      <c r="M84" s="32"/>
      <c r="N84" s="273" t="s">
        <v>2212</v>
      </c>
      <c r="O84" s="273">
        <f t="shared" si="11"/>
        <v>81</v>
      </c>
      <c r="P84" s="265" t="s">
        <v>2213</v>
      </c>
      <c r="Q84" s="32"/>
      <c r="R84" s="256"/>
      <c r="S84" s="273">
        <f t="shared" si="12"/>
        <v>81</v>
      </c>
      <c r="T84" s="257"/>
      <c r="U84" s="32"/>
    </row>
    <row r="85" spans="1:21" s="255" customFormat="1" ht="20.5" customHeight="1" x14ac:dyDescent="0.25">
      <c r="A85"/>
      <c r="B85" s="256" t="str">
        <f t="shared" si="8"/>
        <v>System / System Component</v>
      </c>
      <c r="C85" s="257" t="str">
        <f t="shared" si="9"/>
        <v>Refer to "Mobile Money System" / "Mobile Money System Component"</v>
      </c>
      <c r="D85" s="31"/>
      <c r="E85" s="32"/>
      <c r="F85" s="256" t="s">
        <v>2214</v>
      </c>
      <c r="G85" s="282">
        <v>82</v>
      </c>
      <c r="H85" s="268" t="s">
        <v>2215</v>
      </c>
      <c r="I85" s="32"/>
      <c r="J85" s="288" t="s">
        <v>2216</v>
      </c>
      <c r="K85" s="264">
        <v>82</v>
      </c>
      <c r="L85" s="257" t="s">
        <v>2217</v>
      </c>
      <c r="M85" s="32"/>
      <c r="N85" s="288" t="s">
        <v>2218</v>
      </c>
      <c r="O85" s="273">
        <f t="shared" si="11"/>
        <v>82</v>
      </c>
      <c r="P85" s="265" t="s">
        <v>2219</v>
      </c>
      <c r="Q85" s="32"/>
      <c r="R85" s="256"/>
      <c r="S85" s="264"/>
      <c r="T85" s="257"/>
      <c r="U85" s="32"/>
    </row>
    <row r="86" spans="1:21" s="149" customFormat="1" ht="20.5" customHeight="1" x14ac:dyDescent="0.25">
      <c r="A86"/>
      <c r="B86" s="256" t="str">
        <f t="shared" si="8"/>
        <v>System connectivity</v>
      </c>
      <c r="C86" s="257" t="str">
        <f t="shared" si="9"/>
        <v>The network systems enabling connectivity of the provider's mobile money system with external systems.</v>
      </c>
      <c r="D86" s="31"/>
      <c r="E86" s="32"/>
      <c r="F86" s="263" t="s">
        <v>2220</v>
      </c>
      <c r="G86" s="282">
        <v>83</v>
      </c>
      <c r="H86" s="265" t="s">
        <v>2221</v>
      </c>
      <c r="I86" s="32"/>
      <c r="J86" s="263" t="s">
        <v>2222</v>
      </c>
      <c r="K86" s="264">
        <f t="shared" si="10"/>
        <v>83</v>
      </c>
      <c r="L86" s="265" t="s">
        <v>2223</v>
      </c>
      <c r="M86" s="32"/>
      <c r="N86" s="263" t="s">
        <v>2224</v>
      </c>
      <c r="O86" s="264">
        <f t="shared" si="11"/>
        <v>83</v>
      </c>
      <c r="P86" s="265" t="s">
        <v>2225</v>
      </c>
      <c r="Q86" s="32"/>
      <c r="R86" s="261"/>
      <c r="S86" s="264">
        <f t="shared" si="12"/>
        <v>83</v>
      </c>
      <c r="T86" s="262"/>
      <c r="U86" s="32"/>
    </row>
    <row r="87" spans="1:21" s="266" customFormat="1" ht="27.1" x14ac:dyDescent="0.25">
      <c r="A87"/>
      <c r="B87" s="256" t="str">
        <f t="shared" si="8"/>
        <v>Technical Development</v>
      </c>
      <c r="C87" s="257" t="str">
        <f t="shared" si="9"/>
        <v>Function to develop the technical system that provides the mobile money service. Includes development of the technical integration to external systems. Some or all of the function may be outsourced.</v>
      </c>
      <c r="D87" s="31"/>
      <c r="E87" s="32"/>
      <c r="F87" s="281" t="s">
        <v>2226</v>
      </c>
      <c r="G87" s="264">
        <v>84</v>
      </c>
      <c r="H87" s="283" t="s">
        <v>2227</v>
      </c>
      <c r="I87" s="32"/>
      <c r="J87" s="263" t="s">
        <v>2228</v>
      </c>
      <c r="K87" s="282">
        <f t="shared" si="10"/>
        <v>84</v>
      </c>
      <c r="L87" s="265" t="s">
        <v>2229</v>
      </c>
      <c r="M87" s="32"/>
      <c r="N87" s="281" t="s">
        <v>2230</v>
      </c>
      <c r="O87" s="282">
        <f t="shared" si="11"/>
        <v>84</v>
      </c>
      <c r="P87" s="283" t="s">
        <v>2231</v>
      </c>
      <c r="Q87" s="32"/>
      <c r="R87" s="279"/>
      <c r="S87" s="282">
        <f t="shared" si="12"/>
        <v>84</v>
      </c>
      <c r="T87" s="280"/>
      <c r="U87" s="32"/>
    </row>
    <row r="88" spans="1:21" s="266" customFormat="1" ht="67.75" x14ac:dyDescent="0.25">
      <c r="A88"/>
      <c r="B88" s="256" t="str">
        <f t="shared" si="8"/>
        <v>Technical Operations (TechOps)</v>
      </c>
      <c r="C88" s="257" t="str">
        <f t="shared" si="9"/>
        <v>Mobile Money Provider's function to operationally manage the technical system that provides the mobile money service. May be outsourced and should be separated from the system development function. Responsible for day-to-day function of all components of the mobile money system and its interfaces to the mobile operator's network, banking partner(s), financial service providers, other mobile money providers, agents and customers.</v>
      </c>
      <c r="D88" s="31"/>
      <c r="E88" s="32"/>
      <c r="F88" s="263" t="s">
        <v>2232</v>
      </c>
      <c r="G88" s="259">
        <v>85</v>
      </c>
      <c r="H88" s="265" t="s">
        <v>2233</v>
      </c>
      <c r="I88" s="32"/>
      <c r="J88" s="256" t="s">
        <v>2234</v>
      </c>
      <c r="K88" s="264">
        <f t="shared" si="10"/>
        <v>85</v>
      </c>
      <c r="L88" s="257" t="s">
        <v>2235</v>
      </c>
      <c r="M88" s="32"/>
      <c r="N88" s="263" t="s">
        <v>2236</v>
      </c>
      <c r="O88" s="264">
        <f t="shared" si="11"/>
        <v>85</v>
      </c>
      <c r="P88" s="265" t="s">
        <v>2237</v>
      </c>
      <c r="Q88" s="32"/>
      <c r="R88" s="261"/>
      <c r="S88" s="264">
        <f t="shared" si="12"/>
        <v>85</v>
      </c>
      <c r="T88" s="262"/>
      <c r="U88" s="32"/>
    </row>
    <row r="89" spans="1:21" s="255" customFormat="1" ht="27.1" x14ac:dyDescent="0.25">
      <c r="A89"/>
      <c r="B89" s="256" t="str">
        <f t="shared" si="8"/>
        <v>Tipping off</v>
      </c>
      <c r="C89" s="257" t="str">
        <f t="shared" si="9"/>
        <v>Disclosing that an investigation into money laundering, terrorist financing or fraud is being contemplated or carried out, where the disclosure is likely to prejudice that investigation.</v>
      </c>
      <c r="D89" s="31"/>
      <c r="E89" s="32"/>
      <c r="F89" s="256" t="s">
        <v>2238</v>
      </c>
      <c r="G89" s="259">
        <v>86</v>
      </c>
      <c r="H89" s="257" t="s">
        <v>2239</v>
      </c>
      <c r="I89" s="32"/>
      <c r="J89" s="256" t="s">
        <v>2240</v>
      </c>
      <c r="K89" s="259">
        <f t="shared" si="10"/>
        <v>86</v>
      </c>
      <c r="L89" s="257" t="s">
        <v>2241</v>
      </c>
      <c r="M89" s="32"/>
      <c r="N89" s="256" t="s">
        <v>2242</v>
      </c>
      <c r="O89" s="259">
        <f t="shared" si="11"/>
        <v>86</v>
      </c>
      <c r="P89" s="257" t="s">
        <v>2243</v>
      </c>
      <c r="Q89" s="32"/>
      <c r="R89" s="256"/>
      <c r="S89" s="259">
        <f t="shared" si="12"/>
        <v>86</v>
      </c>
      <c r="T89" s="257"/>
      <c r="U89" s="32"/>
    </row>
    <row r="90" spans="1:21" s="255" customFormat="1" ht="81.3" x14ac:dyDescent="0.25">
      <c r="A90"/>
      <c r="B90" s="256" t="str">
        <f t="shared" si="8"/>
        <v>Three Lines of Defence (3LoD)</v>
      </c>
      <c r="C90" s="257" t="str">
        <f t="shared" si="9"/>
        <v>The 3LoD model provides three levels of risk management and can be illustrated as follows:
1. The organisation’s operational management assesses, controls and mitigates risks.
2. The risk management function facilitates effective risk management practices by operational management .
3. The internal auditing function assesses how effectively the organisation assesses and manages its risks, including the first and second lines of defence.
Source: ECB RSMP</v>
      </c>
      <c r="D90" s="31"/>
      <c r="E90" s="32"/>
      <c r="F90" s="256" t="s">
        <v>2244</v>
      </c>
      <c r="G90" s="264">
        <v>87</v>
      </c>
      <c r="H90" s="257" t="s">
        <v>2245</v>
      </c>
      <c r="I90" s="32"/>
      <c r="J90" s="256" t="s">
        <v>2246</v>
      </c>
      <c r="K90" s="259">
        <f t="shared" si="10"/>
        <v>87</v>
      </c>
      <c r="L90" s="257" t="s">
        <v>2247</v>
      </c>
      <c r="M90" s="32"/>
      <c r="N90" s="256" t="s">
        <v>2248</v>
      </c>
      <c r="O90" s="259">
        <f t="shared" si="11"/>
        <v>87</v>
      </c>
      <c r="P90" s="257" t="s">
        <v>2249</v>
      </c>
      <c r="Q90" s="32"/>
      <c r="R90" s="256"/>
      <c r="S90" s="259">
        <f t="shared" si="12"/>
        <v>87</v>
      </c>
      <c r="T90" s="257"/>
      <c r="U90" s="32"/>
    </row>
    <row r="91" spans="1:21" s="149" customFormat="1" ht="27.1" x14ac:dyDescent="0.25">
      <c r="A91"/>
      <c r="B91" s="256" t="str">
        <f t="shared" si="8"/>
        <v>Trust bank system</v>
      </c>
      <c r="C91" s="257" t="str">
        <f t="shared" si="9"/>
        <v>The system or systems of the trust bank that interface to the provider's mobile money system. Includes components for reconciliation of e-money against real money held by the trust bank.</v>
      </c>
      <c r="D91" s="31"/>
      <c r="E91" s="32"/>
      <c r="F91" s="263" t="s">
        <v>2250</v>
      </c>
      <c r="G91" s="259">
        <v>88</v>
      </c>
      <c r="H91" s="265" t="s">
        <v>2251</v>
      </c>
      <c r="I91" s="32"/>
      <c r="J91" s="263" t="s">
        <v>2252</v>
      </c>
      <c r="K91" s="264">
        <f t="shared" si="10"/>
        <v>88</v>
      </c>
      <c r="L91" s="273" t="s">
        <v>2253</v>
      </c>
      <c r="M91" s="32"/>
      <c r="N91" s="263" t="s">
        <v>2254</v>
      </c>
      <c r="O91" s="264">
        <f t="shared" si="11"/>
        <v>88</v>
      </c>
      <c r="P91" s="265" t="s">
        <v>2255</v>
      </c>
      <c r="Q91" s="32"/>
      <c r="R91" s="261"/>
      <c r="S91" s="264">
        <f t="shared" si="12"/>
        <v>88</v>
      </c>
      <c r="T91" s="262"/>
      <c r="U91" s="32"/>
    </row>
    <row r="92" spans="1:21" s="255" customFormat="1" ht="96.95" customHeight="1" x14ac:dyDescent="0.25">
      <c r="A92"/>
      <c r="B92" s="256" t="str">
        <f t="shared" si="8"/>
        <v>Trustee</v>
      </c>
      <c r="C92" s="257" t="str">
        <f t="shared" si="9"/>
        <v>An individual or legal entity that manages funds or other property (property held in trust) for the benefit of one of more third parties (beneficiaries). Trustees have a fiduciary duty to act in the best interest of the beneficiaries of the trust. Trustees and trusts are legal constructs that are typically found in countries with a common-law legal tradition (i.e., derived from the English or American legal tradition). NOTE:  Fiduciaries and fiduciary contracts are similar legal constructs that are typically found in countries with a civil-law legal tradition (i.e., derived from the Continental European legal tradition).</v>
      </c>
      <c r="D92" s="31"/>
      <c r="E92" s="32"/>
      <c r="F92" s="256" t="s">
        <v>2256</v>
      </c>
      <c r="G92" s="276">
        <v>89</v>
      </c>
      <c r="H92" s="257" t="s">
        <v>2257</v>
      </c>
      <c r="I92" s="32"/>
      <c r="J92" s="256" t="s">
        <v>2258</v>
      </c>
      <c r="K92" s="259">
        <f t="shared" si="10"/>
        <v>89</v>
      </c>
      <c r="L92" s="257" t="s">
        <v>2259</v>
      </c>
      <c r="M92" s="32"/>
      <c r="N92" s="256" t="s">
        <v>1871</v>
      </c>
      <c r="O92" s="259">
        <f t="shared" si="11"/>
        <v>89</v>
      </c>
      <c r="P92" s="257" t="s">
        <v>2260</v>
      </c>
      <c r="Q92" s="32"/>
      <c r="R92" s="256"/>
      <c r="S92" s="259">
        <f t="shared" si="12"/>
        <v>89</v>
      </c>
      <c r="T92" s="257"/>
      <c r="U92" s="32"/>
    </row>
    <row r="93" spans="1:21" s="255" customFormat="1" ht="99.3" customHeight="1" x14ac:dyDescent="0.25">
      <c r="A93"/>
      <c r="B93" s="256" t="str">
        <f t="shared" si="8"/>
        <v>Two-factor authentication</v>
      </c>
      <c r="C93" s="257" t="str">
        <f t="shared" si="9"/>
        <v>Two factor authentication is a common term in security. It means that the user authenticates themself with two pieces of identity, usually “something they have” (handset) and “something they know” (PIN). MSISDN itself is not sufficient as a factor because it is not secret. However, the handset (identified by MSISDN) is a suitable factor, as long as the transaction ensures that the customer actually has the handset. This is automatically done for customer-initiated transactions from the handset. For transactions initiated by another party, such as merchant payments where the merchant initiates the transaction, the handset can be verified by USSD push or pull mechanisms or by the customer generating a one-time code using the handset.</v>
      </c>
      <c r="D93" s="31"/>
      <c r="E93" s="32"/>
      <c r="F93" s="275" t="s">
        <v>2261</v>
      </c>
      <c r="G93" s="276">
        <v>90</v>
      </c>
      <c r="H93" s="271" t="s">
        <v>2262</v>
      </c>
      <c r="I93" s="32"/>
      <c r="J93" s="275" t="s">
        <v>2263</v>
      </c>
      <c r="K93" s="276">
        <f t="shared" si="10"/>
        <v>90</v>
      </c>
      <c r="L93" s="271" t="s">
        <v>2264</v>
      </c>
      <c r="M93" s="32"/>
      <c r="N93" s="275" t="s">
        <v>2265</v>
      </c>
      <c r="O93" s="276">
        <f t="shared" si="11"/>
        <v>90</v>
      </c>
      <c r="P93" s="271" t="s">
        <v>2266</v>
      </c>
      <c r="Q93" s="32"/>
      <c r="R93" s="256"/>
      <c r="S93" s="276">
        <f t="shared" si="12"/>
        <v>90</v>
      </c>
      <c r="T93" s="257"/>
      <c r="U93" s="32"/>
    </row>
    <row r="94" spans="1:21" s="255" customFormat="1" ht="70.400000000000006" customHeight="1" x14ac:dyDescent="0.25">
      <c r="A94"/>
      <c r="B94" s="256" t="str">
        <f t="shared" si="8"/>
        <v>Validation and Verification</v>
      </c>
      <c r="C94" s="257" t="str">
        <f t="shared" si="9"/>
        <v>In this document, the terms Verification and Validation are used as follows in relations to ID checks:
Verification: Confirmation of a person's ID (e.g. name, date of birth) by viewing corroborating documenation (e.g an identify card) that confirms the information.
Validation: Confirming that the identity documentation is valid by checks with the document-issuing authority.</v>
      </c>
      <c r="D94" s="31"/>
      <c r="E94" s="32"/>
      <c r="F94" s="275" t="s">
        <v>2267</v>
      </c>
      <c r="G94" s="289">
        <v>91</v>
      </c>
      <c r="H94" s="271" t="s">
        <v>2268</v>
      </c>
      <c r="I94" s="32"/>
      <c r="J94" s="275" t="s">
        <v>2269</v>
      </c>
      <c r="K94" s="276">
        <v>91</v>
      </c>
      <c r="L94" s="271" t="s">
        <v>2270</v>
      </c>
      <c r="M94" s="32"/>
      <c r="N94" s="275" t="s">
        <v>2271</v>
      </c>
      <c r="O94" s="276">
        <f t="shared" si="11"/>
        <v>91</v>
      </c>
      <c r="P94" s="271" t="s">
        <v>2272</v>
      </c>
      <c r="Q94" s="32"/>
      <c r="R94" s="256"/>
      <c r="S94" s="276"/>
      <c r="T94" s="257"/>
      <c r="U94" s="32"/>
    </row>
    <row r="95" spans="1:21" s="255" customFormat="1" ht="28.35" customHeight="1" x14ac:dyDescent="0.25">
      <c r="A95"/>
      <c r="B95" s="256" t="str">
        <f t="shared" si="8"/>
        <v>Vertical scaling / scalability</v>
      </c>
      <c r="C95" s="257" t="str">
        <f t="shared" si="9"/>
        <v>Vertical scaling means expanding the system capacity by increasing the size of system components (rather than adding additional components, which is horizontal scaling). There is a limit to how far a system can be scaled vertically.</v>
      </c>
      <c r="D95" s="31"/>
      <c r="E95" s="32"/>
      <c r="F95" s="263" t="s">
        <v>2273</v>
      </c>
      <c r="G95" s="289">
        <v>92</v>
      </c>
      <c r="H95" s="265" t="s">
        <v>2274</v>
      </c>
      <c r="I95" s="32"/>
      <c r="J95" s="256" t="s">
        <v>2275</v>
      </c>
      <c r="K95" s="264">
        <f t="shared" si="10"/>
        <v>92</v>
      </c>
      <c r="L95" s="257" t="s">
        <v>2276</v>
      </c>
      <c r="M95" s="32"/>
      <c r="N95" s="263" t="s">
        <v>2277</v>
      </c>
      <c r="O95" s="264">
        <f t="shared" si="11"/>
        <v>92</v>
      </c>
      <c r="P95" s="265" t="s">
        <v>2278</v>
      </c>
      <c r="Q95" s="32"/>
      <c r="R95" s="263"/>
      <c r="S95" s="264">
        <f t="shared" si="12"/>
        <v>92</v>
      </c>
      <c r="T95" s="290"/>
      <c r="U95" s="32"/>
    </row>
    <row r="96" spans="1:21" s="255" customFormat="1" ht="28.35" customHeight="1" thickBot="1" x14ac:dyDescent="0.3">
      <c r="A96"/>
      <c r="B96" s="256" t="str">
        <f t="shared" si="8"/>
        <v>Voucher / one-time code</v>
      </c>
      <c r="C96" s="257" t="str">
        <f t="shared" si="9"/>
        <v>A voucher or one-time code is generated by the customer and may be used to authorize transactions initiated by another entity. For example, merchant transactions (e.g. via point of sale device) or ATM transactions.</v>
      </c>
      <c r="D96" s="31"/>
      <c r="E96" s="32"/>
      <c r="F96" s="291" t="s">
        <v>2279</v>
      </c>
      <c r="G96" s="292">
        <v>93</v>
      </c>
      <c r="H96" s="293" t="s">
        <v>2280</v>
      </c>
      <c r="I96" s="32"/>
      <c r="J96" s="291" t="s">
        <v>2281</v>
      </c>
      <c r="K96" s="294">
        <f t="shared" si="10"/>
        <v>93</v>
      </c>
      <c r="L96" s="293" t="s">
        <v>2282</v>
      </c>
      <c r="M96" s="32"/>
      <c r="N96" s="291" t="s">
        <v>2283</v>
      </c>
      <c r="O96" s="294">
        <f t="shared" si="11"/>
        <v>93</v>
      </c>
      <c r="P96" s="293" t="s">
        <v>2284</v>
      </c>
      <c r="Q96" s="32"/>
      <c r="R96" s="295"/>
      <c r="S96" s="294">
        <f t="shared" si="12"/>
        <v>93</v>
      </c>
      <c r="T96" s="296"/>
      <c r="U96" s="32"/>
    </row>
    <row r="97" spans="1:21" s="249" customFormat="1" x14ac:dyDescent="0.25">
      <c r="A97"/>
      <c r="B97" s="297" t="str">
        <f t="shared" ref="B97:B124" si="13">CHOOSE(LanguageNumber,F97,J97,N97,R97)</f>
        <v>Data sources</v>
      </c>
      <c r="C97" s="298" t="str">
        <f t="shared" ref="C97:C124" si="14">CHOOSE(LanguageNumber,H97,L97,P97,T97)</f>
        <v>Definitions</v>
      </c>
      <c r="D97" s="31"/>
      <c r="E97" s="32"/>
      <c r="F97" s="299" t="s">
        <v>2285</v>
      </c>
      <c r="G97" s="300"/>
      <c r="H97" s="298" t="s">
        <v>259</v>
      </c>
      <c r="I97" s="32"/>
      <c r="J97" s="301" t="s">
        <v>2286</v>
      </c>
      <c r="K97" s="302"/>
      <c r="L97" s="303" t="s">
        <v>2287</v>
      </c>
      <c r="M97" s="32"/>
      <c r="N97" s="299" t="s">
        <v>2288</v>
      </c>
      <c r="O97" s="300"/>
      <c r="P97" s="298" t="s">
        <v>1736</v>
      </c>
      <c r="Q97" s="32"/>
      <c r="R97" s="299"/>
      <c r="S97" s="300"/>
      <c r="T97" s="298"/>
      <c r="U97" s="32"/>
    </row>
    <row r="98" spans="1:21" s="255" customFormat="1" ht="44.95" customHeight="1" x14ac:dyDescent="0.25">
      <c r="A98"/>
      <c r="B98" s="304" t="str">
        <f t="shared" si="13"/>
        <v>BCBS AML</v>
      </c>
      <c r="C98" s="305" t="str">
        <f t="shared" si="14"/>
        <v>Basel Committee’s Sound Management of Risks related to Money Laundering and Financing of Terrorism</v>
      </c>
      <c r="D98" s="31"/>
      <c r="E98" s="32"/>
      <c r="F98" s="306" t="s">
        <v>2289</v>
      </c>
      <c r="G98" s="307"/>
      <c r="H98" s="308" t="s">
        <v>2290</v>
      </c>
      <c r="I98" s="32"/>
      <c r="J98" s="304" t="s">
        <v>2289</v>
      </c>
      <c r="K98" s="307"/>
      <c r="L98" s="309" t="s">
        <v>2291</v>
      </c>
      <c r="M98" s="32"/>
      <c r="N98" s="306" t="s">
        <v>2292</v>
      </c>
      <c r="O98" s="307"/>
      <c r="P98" s="310" t="s">
        <v>2293</v>
      </c>
      <c r="Q98" s="32"/>
      <c r="R98" s="304"/>
      <c r="S98" s="307"/>
      <c r="T98" s="305"/>
      <c r="U98" s="32"/>
    </row>
    <row r="99" spans="1:21" s="255" customFormat="1" ht="27.1" x14ac:dyDescent="0.25">
      <c r="A99"/>
      <c r="B99" s="304" t="str">
        <f t="shared" si="13"/>
        <v xml:space="preserve">BCBS OFS </v>
      </c>
      <c r="C99" s="305" t="str">
        <f>CHOOSE(LanguageNumber,H99,L99,P99,T99)</f>
        <v>Basel Committee’s Outsourcing in Financial Services</v>
      </c>
      <c r="D99" s="31"/>
      <c r="E99" s="32"/>
      <c r="F99" s="306" t="s">
        <v>2294</v>
      </c>
      <c r="G99" s="307"/>
      <c r="H99" s="308" t="s">
        <v>2295</v>
      </c>
      <c r="I99" s="32"/>
      <c r="J99" s="304" t="s">
        <v>2294</v>
      </c>
      <c r="K99" s="307"/>
      <c r="L99" s="309" t="s">
        <v>2296</v>
      </c>
      <c r="M99" s="32"/>
      <c r="N99" s="306" t="s">
        <v>2297</v>
      </c>
      <c r="O99" s="307"/>
      <c r="P99" s="310" t="s">
        <v>2298</v>
      </c>
      <c r="Q99" s="32"/>
      <c r="R99" s="304"/>
      <c r="S99" s="307"/>
      <c r="T99" s="305"/>
      <c r="U99" s="32"/>
    </row>
    <row r="100" spans="1:21" s="255" customFormat="1" ht="27.1" x14ac:dyDescent="0.25">
      <c r="A100"/>
      <c r="B100" s="304" t="str">
        <f t="shared" si="13"/>
        <v>BCBS RMPEB</v>
      </c>
      <c r="C100" s="305" t="str">
        <f t="shared" si="14"/>
        <v>Basel Committee’s Risk Management Principles for Electronic Banking</v>
      </c>
      <c r="D100" s="31"/>
      <c r="E100" s="32"/>
      <c r="F100" s="306" t="s">
        <v>2299</v>
      </c>
      <c r="G100" s="307"/>
      <c r="H100" s="308" t="s">
        <v>2300</v>
      </c>
      <c r="I100" s="32"/>
      <c r="J100" s="304" t="s">
        <v>2299</v>
      </c>
      <c r="K100" s="307"/>
      <c r="L100" s="309" t="s">
        <v>2301</v>
      </c>
      <c r="M100" s="32"/>
      <c r="N100" s="306" t="s">
        <v>2302</v>
      </c>
      <c r="O100" s="307"/>
      <c r="P100" s="308" t="s">
        <v>2303</v>
      </c>
      <c r="Q100" s="32"/>
      <c r="R100" s="304"/>
      <c r="S100" s="307"/>
      <c r="T100" s="305"/>
      <c r="U100" s="32"/>
    </row>
    <row r="101" spans="1:21" s="255" customFormat="1" ht="31.75" customHeight="1" x14ac:dyDescent="0.25">
      <c r="A101"/>
      <c r="B101" s="304" t="str">
        <f t="shared" si="13"/>
        <v>ECB RSMP</v>
      </c>
      <c r="C101" s="305" t="str">
        <f t="shared" si="14"/>
        <v>ECB’s draft Recommendations for the Security of Mobile Payments</v>
      </c>
      <c r="D101" s="31"/>
      <c r="E101" s="32"/>
      <c r="F101" s="306" t="s">
        <v>608</v>
      </c>
      <c r="G101" s="307"/>
      <c r="H101" s="308" t="s">
        <v>2304</v>
      </c>
      <c r="I101" s="32"/>
      <c r="J101" s="304" t="s">
        <v>608</v>
      </c>
      <c r="K101" s="307"/>
      <c r="L101" s="309" t="s">
        <v>2305</v>
      </c>
      <c r="M101" s="32"/>
      <c r="N101" s="311" t="s">
        <v>2306</v>
      </c>
      <c r="O101" s="311"/>
      <c r="P101" s="308" t="s">
        <v>2307</v>
      </c>
      <c r="Q101" s="32"/>
      <c r="R101" s="304"/>
      <c r="S101" s="307"/>
      <c r="T101" s="305"/>
      <c r="U101" s="32"/>
    </row>
    <row r="102" spans="1:21" s="255" customFormat="1" ht="31.75" customHeight="1" x14ac:dyDescent="0.25">
      <c r="A102"/>
      <c r="B102" s="304" t="str">
        <f t="shared" si="13"/>
        <v>HK AML</v>
      </c>
      <c r="C102" s="305" t="str">
        <f t="shared" si="14"/>
        <v>Hong Kong’s AML/CFT Self-Assessment Checklist</v>
      </c>
      <c r="D102" s="31"/>
      <c r="E102" s="32"/>
      <c r="F102" s="306" t="s">
        <v>447</v>
      </c>
      <c r="G102" s="307"/>
      <c r="H102" s="308" t="s">
        <v>2308</v>
      </c>
      <c r="I102" s="32"/>
      <c r="J102" s="304" t="s">
        <v>447</v>
      </c>
      <c r="K102" s="307"/>
      <c r="L102" s="309" t="s">
        <v>2309</v>
      </c>
      <c r="M102" s="32"/>
      <c r="N102" s="311" t="s">
        <v>2310</v>
      </c>
      <c r="O102" s="311"/>
      <c r="P102" s="308" t="s">
        <v>2311</v>
      </c>
      <c r="Q102" s="32"/>
      <c r="R102" s="304"/>
      <c r="S102" s="307"/>
      <c r="T102" s="305"/>
      <c r="U102" s="32"/>
    </row>
    <row r="103" spans="1:21" s="255" customFormat="1" ht="27.1" x14ac:dyDescent="0.25">
      <c r="A103"/>
      <c r="B103" s="304" t="str">
        <f t="shared" si="13"/>
        <v>GSMA AML</v>
      </c>
      <c r="C103" s="305" t="str">
        <f t="shared" si="14"/>
        <v xml:space="preserve">GSMA’s Proportional Risk-Based AML/CFT Regimes for Mobile Money </v>
      </c>
      <c r="D103" s="31"/>
      <c r="E103" s="32"/>
      <c r="F103" s="306" t="s">
        <v>2312</v>
      </c>
      <c r="G103" s="307"/>
      <c r="H103" s="308" t="s">
        <v>2313</v>
      </c>
      <c r="I103" s="32"/>
      <c r="J103" s="304" t="s">
        <v>2312</v>
      </c>
      <c r="K103" s="307"/>
      <c r="L103" s="309" t="s">
        <v>2314</v>
      </c>
      <c r="M103" s="32"/>
      <c r="N103" s="306" t="s">
        <v>2315</v>
      </c>
      <c r="O103" s="307"/>
      <c r="P103" s="308" t="s">
        <v>2316</v>
      </c>
      <c r="Q103" s="32"/>
      <c r="R103" s="304"/>
      <c r="S103" s="307"/>
      <c r="T103" s="305"/>
      <c r="U103" s="32"/>
    </row>
    <row r="104" spans="1:21" s="255" customFormat="1" ht="28.9" customHeight="1" x14ac:dyDescent="0.25">
      <c r="A104"/>
      <c r="B104" s="304" t="str">
        <f t="shared" si="13"/>
        <v>GSMA RMT</v>
      </c>
      <c r="C104" s="312" t="str">
        <f t="shared" si="14"/>
        <v>GSMA’s Risk Management Toolkit</v>
      </c>
      <c r="D104" s="31"/>
      <c r="E104" s="32"/>
      <c r="F104" s="306" t="s">
        <v>380</v>
      </c>
      <c r="G104" s="307"/>
      <c r="H104" s="308" t="s">
        <v>2317</v>
      </c>
      <c r="I104" s="32"/>
      <c r="J104" s="304" t="s">
        <v>380</v>
      </c>
      <c r="K104" s="307"/>
      <c r="L104" s="313" t="s">
        <v>2318</v>
      </c>
      <c r="M104" s="32"/>
      <c r="N104" s="306" t="s">
        <v>2319</v>
      </c>
      <c r="O104" s="307"/>
      <c r="P104" s="308" t="s">
        <v>2320</v>
      </c>
      <c r="Q104" s="32"/>
      <c r="R104" s="304"/>
      <c r="S104" s="307"/>
      <c r="T104" s="312"/>
      <c r="U104" s="32"/>
    </row>
    <row r="105" spans="1:21" s="255" customFormat="1" ht="27.1" x14ac:dyDescent="0.25">
      <c r="A105"/>
      <c r="B105" s="304" t="str">
        <f t="shared" si="13"/>
        <v>ISO 20000-1:2011</v>
      </c>
      <c r="C105" s="305" t="str">
        <f t="shared" si="14"/>
        <v>ISO/IEC Information technology -- Service management -- Part 1: Service management system requirements</v>
      </c>
      <c r="D105" s="31"/>
      <c r="E105" s="32"/>
      <c r="F105" s="306" t="s">
        <v>2321</v>
      </c>
      <c r="G105" s="307"/>
      <c r="H105" s="308" t="s">
        <v>2322</v>
      </c>
      <c r="I105" s="32"/>
      <c r="J105" s="304" t="s">
        <v>2323</v>
      </c>
      <c r="K105" s="307"/>
      <c r="L105" s="309" t="s">
        <v>2324</v>
      </c>
      <c r="M105" s="32"/>
      <c r="N105" s="306" t="s">
        <v>2325</v>
      </c>
      <c r="O105" s="307"/>
      <c r="P105" s="308" t="s">
        <v>2326</v>
      </c>
      <c r="Q105" s="32"/>
      <c r="R105" s="304"/>
      <c r="S105" s="307"/>
      <c r="T105" s="305"/>
      <c r="U105" s="32"/>
    </row>
    <row r="106" spans="1:21" s="255" customFormat="1" ht="54.2" x14ac:dyDescent="0.25">
      <c r="A106"/>
      <c r="B106" s="304" t="str">
        <f t="shared" si="13"/>
        <v>ISO 20000-2:2012</v>
      </c>
      <c r="C106" s="305" t="str">
        <f t="shared" si="14"/>
        <v>ISO/IEC Information technology -- Service management -- Part 2: Guidance on the application of service management systems</v>
      </c>
      <c r="D106" s="31"/>
      <c r="E106" s="32"/>
      <c r="F106" s="306" t="s">
        <v>2327</v>
      </c>
      <c r="G106" s="307"/>
      <c r="H106" s="308" t="s">
        <v>2328</v>
      </c>
      <c r="I106" s="32"/>
      <c r="J106" s="304" t="s">
        <v>2329</v>
      </c>
      <c r="K106" s="307"/>
      <c r="L106" s="309" t="s">
        <v>2330</v>
      </c>
      <c r="M106" s="32"/>
      <c r="N106" s="306" t="s">
        <v>2331</v>
      </c>
      <c r="O106" s="307"/>
      <c r="P106" s="308" t="s">
        <v>2332</v>
      </c>
      <c r="Q106" s="32"/>
      <c r="R106" s="304"/>
      <c r="S106" s="307"/>
      <c r="T106" s="305"/>
      <c r="U106" s="32"/>
    </row>
    <row r="107" spans="1:21" s="255" customFormat="1" ht="27.1" x14ac:dyDescent="0.25">
      <c r="A107"/>
      <c r="B107" s="304" t="str">
        <f t="shared" si="13"/>
        <v>ISO 20000-4:2010</v>
      </c>
      <c r="C107" s="305" t="str">
        <f t="shared" si="14"/>
        <v>ISO/IEC TR Information technology -- Service management -- Part 4: Process reference model</v>
      </c>
      <c r="D107" s="31"/>
      <c r="E107" s="32"/>
      <c r="F107" s="306" t="s">
        <v>2333</v>
      </c>
      <c r="G107" s="307"/>
      <c r="H107" s="308" t="s">
        <v>2334</v>
      </c>
      <c r="I107" s="32"/>
      <c r="J107" s="304" t="s">
        <v>2335</v>
      </c>
      <c r="K107" s="307"/>
      <c r="L107" s="309" t="s">
        <v>2336</v>
      </c>
      <c r="M107" s="32"/>
      <c r="N107" s="306" t="s">
        <v>2337</v>
      </c>
      <c r="O107" s="307"/>
      <c r="P107" s="308" t="s">
        <v>2338</v>
      </c>
      <c r="Q107" s="32"/>
      <c r="R107" s="304"/>
      <c r="S107" s="307"/>
      <c r="T107" s="305"/>
      <c r="U107" s="32"/>
    </row>
    <row r="108" spans="1:21" s="255" customFormat="1" ht="40.65" x14ac:dyDescent="0.25">
      <c r="A108"/>
      <c r="B108" s="304" t="str">
        <f t="shared" si="13"/>
        <v>ISO 22313:2012</v>
      </c>
      <c r="C108" s="305" t="str">
        <f t="shared" si="14"/>
        <v>ISO/IEC Societal security -- Business continuity management systems -- Guidance</v>
      </c>
      <c r="D108" s="31"/>
      <c r="E108" s="32"/>
      <c r="F108" s="306" t="s">
        <v>2339</v>
      </c>
      <c r="G108" s="307"/>
      <c r="H108" s="308" t="s">
        <v>2340</v>
      </c>
      <c r="I108" s="32"/>
      <c r="J108" s="304" t="s">
        <v>2341</v>
      </c>
      <c r="K108" s="307"/>
      <c r="L108" s="309" t="s">
        <v>2342</v>
      </c>
      <c r="M108" s="32"/>
      <c r="N108" s="306" t="s">
        <v>2343</v>
      </c>
      <c r="O108" s="307"/>
      <c r="P108" s="308" t="s">
        <v>2344</v>
      </c>
      <c r="Q108" s="32"/>
      <c r="R108" s="304"/>
      <c r="S108" s="307"/>
      <c r="T108" s="305"/>
      <c r="U108" s="32"/>
    </row>
    <row r="109" spans="1:21" s="255" customFormat="1" ht="27.1" x14ac:dyDescent="0.25">
      <c r="A109"/>
      <c r="B109" s="304" t="str">
        <f t="shared" si="13"/>
        <v>ISO 27002:2013</v>
      </c>
      <c r="C109" s="305" t="str">
        <f t="shared" si="14"/>
        <v>ISO/IEC Information technology -- Security techniques -- Code of practice for information security controls</v>
      </c>
      <c r="D109" s="31"/>
      <c r="E109" s="32"/>
      <c r="F109" s="306" t="s">
        <v>2345</v>
      </c>
      <c r="G109" s="307"/>
      <c r="H109" s="308" t="s">
        <v>2346</v>
      </c>
      <c r="I109" s="32"/>
      <c r="J109" s="304" t="s">
        <v>2347</v>
      </c>
      <c r="K109" s="307"/>
      <c r="L109" s="309" t="s">
        <v>2348</v>
      </c>
      <c r="M109" s="32"/>
      <c r="N109" s="306" t="s">
        <v>2349</v>
      </c>
      <c r="O109" s="307"/>
      <c r="P109" s="308" t="s">
        <v>2350</v>
      </c>
      <c r="Q109" s="32"/>
      <c r="R109" s="304"/>
      <c r="S109" s="307"/>
      <c r="T109" s="305"/>
      <c r="U109" s="32"/>
    </row>
    <row r="110" spans="1:21" s="255" customFormat="1" ht="27.1" x14ac:dyDescent="0.25">
      <c r="A110"/>
      <c r="B110" s="304" t="str">
        <f t="shared" si="13"/>
        <v>ISO 27005:2011</v>
      </c>
      <c r="C110" s="305" t="str">
        <f t="shared" si="14"/>
        <v>ISO/IEC Information technology -- Security techniques -- Information security risk management</v>
      </c>
      <c r="D110" s="31"/>
      <c r="E110" s="32"/>
      <c r="F110" s="306" t="s">
        <v>2351</v>
      </c>
      <c r="G110" s="307"/>
      <c r="H110" s="308" t="s">
        <v>2352</v>
      </c>
      <c r="I110" s="32"/>
      <c r="J110" s="304" t="s">
        <v>2353</v>
      </c>
      <c r="K110" s="307"/>
      <c r="L110" s="309" t="s">
        <v>2354</v>
      </c>
      <c r="M110" s="32"/>
      <c r="N110" s="306" t="s">
        <v>2355</v>
      </c>
      <c r="O110" s="307"/>
      <c r="P110" s="308" t="s">
        <v>2356</v>
      </c>
      <c r="Q110" s="32"/>
      <c r="R110" s="304"/>
      <c r="S110" s="307"/>
      <c r="T110" s="305"/>
      <c r="U110" s="32"/>
    </row>
    <row r="111" spans="1:21" s="255" customFormat="1" ht="40.65" x14ac:dyDescent="0.25">
      <c r="A111"/>
      <c r="B111" s="304" t="str">
        <f t="shared" si="13"/>
        <v>ISO 27015:2012</v>
      </c>
      <c r="C111" s="305" t="str">
        <f t="shared" si="14"/>
        <v>ISO/IEC TR Information technology -- Security techniques -- Information security management guidelines for financial services</v>
      </c>
      <c r="D111" s="31"/>
      <c r="E111" s="32"/>
      <c r="F111" s="306" t="s">
        <v>2357</v>
      </c>
      <c r="G111" s="307"/>
      <c r="H111" s="308" t="s">
        <v>2358</v>
      </c>
      <c r="I111" s="32"/>
      <c r="J111" s="304" t="s">
        <v>2359</v>
      </c>
      <c r="K111" s="307"/>
      <c r="L111" s="309" t="s">
        <v>2360</v>
      </c>
      <c r="M111" s="32"/>
      <c r="N111" s="306" t="s">
        <v>2361</v>
      </c>
      <c r="O111" s="307"/>
      <c r="P111" s="308" t="s">
        <v>2362</v>
      </c>
      <c r="Q111" s="32"/>
      <c r="R111" s="304"/>
      <c r="S111" s="307"/>
      <c r="T111" s="305"/>
      <c r="U111" s="32"/>
    </row>
    <row r="112" spans="1:21" s="255" customFormat="1" ht="27.1" x14ac:dyDescent="0.25">
      <c r="A112"/>
      <c r="B112" s="304" t="str">
        <f t="shared" si="13"/>
        <v>IS0 29100:2011</v>
      </c>
      <c r="C112" s="305" t="str">
        <f t="shared" si="14"/>
        <v>ISO/IEC Information technology -- Security techniques -- Privacy framework</v>
      </c>
      <c r="D112" s="31"/>
      <c r="E112" s="32"/>
      <c r="F112" s="306" t="s">
        <v>2363</v>
      </c>
      <c r="G112" s="307"/>
      <c r="H112" s="308" t="s">
        <v>2364</v>
      </c>
      <c r="I112" s="32"/>
      <c r="J112" s="304" t="s">
        <v>2365</v>
      </c>
      <c r="K112" s="307"/>
      <c r="L112" s="309" t="s">
        <v>2366</v>
      </c>
      <c r="M112" s="32"/>
      <c r="N112" s="306" t="s">
        <v>2367</v>
      </c>
      <c r="O112" s="307"/>
      <c r="P112" s="308" t="s">
        <v>2368</v>
      </c>
      <c r="Q112" s="32"/>
      <c r="R112" s="304"/>
      <c r="S112" s="307"/>
      <c r="T112" s="305"/>
      <c r="U112" s="32"/>
    </row>
    <row r="113" spans="1:21" s="255" customFormat="1" ht="28.9" customHeight="1" x14ac:dyDescent="0.25">
      <c r="A113"/>
      <c r="B113" s="304" t="str">
        <f t="shared" si="13"/>
        <v>ITIL</v>
      </c>
      <c r="C113" s="312" t="str">
        <f t="shared" si="14"/>
        <v xml:space="preserve">AXELOS ITIL Global Best Practice Approach to IT Service Management </v>
      </c>
      <c r="D113" s="31"/>
      <c r="E113" s="32"/>
      <c r="F113" s="306" t="s">
        <v>2369</v>
      </c>
      <c r="G113" s="307"/>
      <c r="H113" s="308" t="s">
        <v>2370</v>
      </c>
      <c r="I113" s="32"/>
      <c r="J113" s="304" t="s">
        <v>2371</v>
      </c>
      <c r="K113" s="307"/>
      <c r="L113" s="313" t="s">
        <v>2372</v>
      </c>
      <c r="M113" s="32"/>
      <c r="N113" s="306" t="s">
        <v>2373</v>
      </c>
      <c r="O113" s="307"/>
      <c r="P113" s="308" t="s">
        <v>2374</v>
      </c>
      <c r="Q113" s="32"/>
      <c r="R113" s="304"/>
      <c r="S113" s="307"/>
      <c r="T113" s="312"/>
      <c r="U113" s="32"/>
    </row>
    <row r="114" spans="1:21" s="255" customFormat="1" ht="28.9" customHeight="1" x14ac:dyDescent="0.25">
      <c r="A114"/>
      <c r="B114" s="304" t="str">
        <f t="shared" si="13"/>
        <v>NIST</v>
      </c>
      <c r="C114" s="312" t="str">
        <f t="shared" si="14"/>
        <v>U.S. Department of Commerce National Institute of Standards and Technology</v>
      </c>
      <c r="D114" s="31"/>
      <c r="E114" s="32"/>
      <c r="F114" s="306" t="s">
        <v>2375</v>
      </c>
      <c r="G114" s="307"/>
      <c r="H114" s="308" t="s">
        <v>2376</v>
      </c>
      <c r="I114" s="32"/>
      <c r="J114" s="304" t="s">
        <v>2377</v>
      </c>
      <c r="K114" s="307"/>
      <c r="L114" s="313" t="s">
        <v>2378</v>
      </c>
      <c r="M114" s="32"/>
      <c r="N114" s="306" t="s">
        <v>2379</v>
      </c>
      <c r="O114" s="307"/>
      <c r="P114" s="308" t="s">
        <v>2380</v>
      </c>
      <c r="Q114" s="32"/>
      <c r="R114" s="304"/>
      <c r="S114" s="307"/>
      <c r="T114" s="312"/>
      <c r="U114" s="32"/>
    </row>
    <row r="115" spans="1:21" s="255" customFormat="1" ht="41.35" thickBot="1" x14ac:dyDescent="0.3">
      <c r="A115"/>
      <c r="B115" s="314" t="str">
        <f t="shared" si="13"/>
        <v>PCI DSS</v>
      </c>
      <c r="C115" s="315" t="str">
        <f t="shared" si="14"/>
        <v>Payment Card Industry’s (PCI) Data Security Standard – Requirements and Security Assessment Procedures</v>
      </c>
      <c r="D115" s="31"/>
      <c r="E115" s="32"/>
      <c r="F115" s="316" t="s">
        <v>2381</v>
      </c>
      <c r="G115" s="317"/>
      <c r="H115" s="318" t="s">
        <v>2382</v>
      </c>
      <c r="I115" s="32"/>
      <c r="J115" s="314" t="s">
        <v>2381</v>
      </c>
      <c r="K115" s="317"/>
      <c r="L115" s="319" t="s">
        <v>2383</v>
      </c>
      <c r="M115" s="32"/>
      <c r="N115" s="316" t="s">
        <v>2384</v>
      </c>
      <c r="O115" s="317"/>
      <c r="P115" s="318" t="s">
        <v>2385</v>
      </c>
      <c r="Q115" s="32"/>
      <c r="R115" s="314"/>
      <c r="S115" s="317"/>
      <c r="T115" s="315"/>
      <c r="U115" s="32"/>
    </row>
    <row r="116" spans="1:21" s="325" customFormat="1" ht="19.45" customHeight="1" x14ac:dyDescent="0.25">
      <c r="A116" s="155"/>
      <c r="B116" s="320" t="str">
        <f t="shared" si="13"/>
        <v>Functions</v>
      </c>
      <c r="C116" s="321" t="str">
        <f t="shared" si="14"/>
        <v>Definitions</v>
      </c>
      <c r="D116" s="143"/>
      <c r="E116" s="322"/>
      <c r="F116" s="320" t="s">
        <v>2386</v>
      </c>
      <c r="G116" s="323"/>
      <c r="H116" s="321" t="s">
        <v>259</v>
      </c>
      <c r="I116" s="322"/>
      <c r="J116" s="324" t="s">
        <v>272</v>
      </c>
      <c r="K116" s="323"/>
      <c r="L116" s="321" t="s">
        <v>1730</v>
      </c>
      <c r="M116" s="322"/>
      <c r="N116" s="320" t="s">
        <v>2387</v>
      </c>
      <c r="O116" s="323"/>
      <c r="P116" s="321" t="s">
        <v>1736</v>
      </c>
      <c r="Q116" s="322"/>
      <c r="R116" s="320"/>
      <c r="S116" s="323"/>
      <c r="T116" s="321"/>
      <c r="U116" s="322"/>
    </row>
    <row r="117" spans="1:21" s="266" customFormat="1" ht="27.1" x14ac:dyDescent="0.25">
      <c r="A117"/>
      <c r="B117" s="261" t="str">
        <f t="shared" si="13"/>
        <v>Agent Management (Agent)</v>
      </c>
      <c r="C117" s="262" t="str">
        <f t="shared" si="14"/>
        <v>Mobile Money Provider's function which manages the agent network. Responsible for recruiting, training and monitoring performance of agents, and ensuring an effective distribution network.</v>
      </c>
      <c r="D117" s="31"/>
      <c r="E117" s="32"/>
      <c r="F117" s="326" t="str">
        <f>F7</f>
        <v>Agent Management (Agent)</v>
      </c>
      <c r="G117" s="327"/>
      <c r="H117" s="328" t="str">
        <f>H7</f>
        <v>Mobile Money Provider's function which manages the agent network. Responsible for recruiting, training and monitoring performance of agents, and ensuring an effective distribution network.</v>
      </c>
      <c r="I117" s="32"/>
      <c r="J117" s="326" t="str">
        <f>J7</f>
        <v>Gestion des agents (Agent)</v>
      </c>
      <c r="K117" s="327"/>
      <c r="L117" s="328" t="str">
        <f>L7</f>
        <v xml:space="preserve">Fonction du prestataire de service d’argent mobile chargée de la gestion du réseau d’agents. Elle est responsable du recrutement, de la formation et de la surveillance des agents et veille à l’efficacité du réseau de distribution. </v>
      </c>
      <c r="M117" s="32"/>
      <c r="N117" s="326" t="str">
        <f>N7</f>
        <v>Gestión de Agentes (Agente)</v>
      </c>
      <c r="O117" s="327"/>
      <c r="P117" s="328" t="str">
        <f>P7</f>
        <v>Función del Proveedor del Dinero Móvil que gestiona la red de agentes. Responsable de contratar, capacitar y monitorear el desempeño de los agentes, así como de garantizar una red de distribución efectiva.</v>
      </c>
      <c r="Q117" s="32"/>
      <c r="R117" s="326">
        <f>R7</f>
        <v>0</v>
      </c>
      <c r="S117" s="327"/>
      <c r="T117" s="328">
        <f>T7</f>
        <v>0</v>
      </c>
      <c r="U117" s="32"/>
    </row>
    <row r="118" spans="1:21" s="266" customFormat="1" ht="81.3" x14ac:dyDescent="0.25">
      <c r="A118"/>
      <c r="B118" s="261" t="str">
        <f t="shared" si="13"/>
        <v>Business Operations (BizOps)</v>
      </c>
      <c r="C118" s="262" t="str">
        <f t="shared" si="14"/>
        <v>Mobile Money Provider's function to manage the mobile money business and encompasses a number of business operations:
 - Mobile money product management;
 - Management of the day-to-day mobile money business;
 - Reporting to senior management.
The "Business Operations Manager" is in charge of the Business Operations function.</v>
      </c>
      <c r="D118" s="31"/>
      <c r="E118" s="32"/>
      <c r="F118" s="326" t="str">
        <f>F12</f>
        <v>Business Operations (BizOps)</v>
      </c>
      <c r="G118" s="327"/>
      <c r="H118" s="329" t="str">
        <f>H12</f>
        <v>Mobile Money Provider's function to manage the mobile money business and encompasses a number of business operations:
 - Mobile money product management;
 - Management of the day-to-day mobile money business;
 - Reporting to senior management.
The "Business Operations Manager" is in charge of the Business Operations function.</v>
      </c>
      <c r="I118" s="32"/>
      <c r="J118" s="326" t="str">
        <f>J12</f>
        <v>Exploitation (BizOps)</v>
      </c>
      <c r="K118" s="327"/>
      <c r="L118" s="328" t="str">
        <f>L12</f>
        <v>Fonction du prestataire de service d’argent mobile chargée de la gestion de l’activité d’argent mobile. Elle englobe un certain nombre d’activités de l’entreprise :  
 - gestion des produits d’argent mobile ;
 - gestion courante de l’activité d’argent mobile ; 
 - remontée d'informations vers la direction de l’entreprise.
Le "responsable de l’exploitation de l’activité d’argent mobile" est en charge de cette fonction.</v>
      </c>
      <c r="M118" s="32"/>
      <c r="N118" s="326" t="str">
        <f>N12</f>
        <v>Operaciones Comerciales (BizOps)</v>
      </c>
      <c r="O118" s="327"/>
      <c r="P118" s="328" t="str">
        <f>P12</f>
        <v>Función del Proveedor del Dinero Móvil para gestionar el negocio del dinero móvil que abarca diversas operaciones comerciales:
 - Gestión de productos del dinero móvil;
 - Gestión diaria del negocio del dinero móvil;
 - Presentación de informes a la alta gerencia.
El "Gerente de Operaciones Comerciales" está a cargo de la función de Operaciones Comerciales.</v>
      </c>
      <c r="Q118" s="32"/>
      <c r="R118" s="326">
        <f>R12</f>
        <v>0</v>
      </c>
      <c r="S118" s="327"/>
      <c r="T118" s="328">
        <f>T12</f>
        <v>0</v>
      </c>
      <c r="U118" s="32"/>
    </row>
    <row r="119" spans="1:21" s="266" customFormat="1" ht="54.2" x14ac:dyDescent="0.25">
      <c r="A119"/>
      <c r="B119" s="261" t="str">
        <f t="shared" si="13"/>
        <v>Customer Service (CustServ)</v>
      </c>
      <c r="C119" s="262" t="str">
        <f t="shared" si="14"/>
        <v>Mobile Money Provider's function to provide an interface to customers, to resolve issues and answer questions. Typically includes a call centre, but may also employ walk-in service centres or other ways of reaching customers directly. Includes back-office functional expertise (second-line support to customer operations).</v>
      </c>
      <c r="D119" s="31"/>
      <c r="E119" s="32"/>
      <c r="F119" s="326" t="str">
        <f>F19</f>
        <v>Customer Service (CustServ)</v>
      </c>
      <c r="G119" s="327"/>
      <c r="H119" s="328" t="str">
        <f>H19</f>
        <v>Mobile Money Provider's function to provide an interface to customers, to resolve issues and answer questions. Typically includes a call centre, but may also employ walk-in service centres or other ways of reaching customers directly. Includes back-office functional expertise (second-line support to customer operations).</v>
      </c>
      <c r="I119" s="32"/>
      <c r="J119" s="326" t="str">
        <f>J19</f>
        <v>Service client (CustServ)</v>
      </c>
      <c r="K119" s="327"/>
      <c r="L119" s="328" t="str">
        <f>L19</f>
        <v>Fonction du prestataire de service d’argent mobile chargée des contacts avec la clientèle pour résoudre les problèmes et répondre aux questions. Cette fonction comprend généralement un centre d’appels, mais peut également s'appuyer sur des centres de service sans rendez-vous ou d’autres canaux de contact direct avec les clients. Comprend l’expertise administrative opérationnelle (appui de deuxième ligne aux activités commerciales).</v>
      </c>
      <c r="M119" s="32"/>
      <c r="N119" s="326" t="str">
        <f>N19</f>
        <v>Atención al Cliente (CustServ)</v>
      </c>
      <c r="O119" s="327"/>
      <c r="P119" s="328" t="str">
        <f>P19</f>
        <v>Función del Proveedor del Dinero Móvil que brinda una interfaz con los clientes para resolver problemas y responder preguntas. Generalmente incluye un centro de atención telefónica, pero también puede emplear centros de atención en persona u otras formas de llegar a los clientes de manera directa. Incluye conocimientos técnicos de las funciones del back-office (soporte de segundo nivel a  operaciones del cliente).</v>
      </c>
      <c r="Q119" s="32"/>
      <c r="R119" s="326">
        <f>R19</f>
        <v>0</v>
      </c>
      <c r="S119" s="327"/>
      <c r="T119" s="328">
        <f>T19</f>
        <v>0</v>
      </c>
      <c r="U119" s="32"/>
    </row>
    <row r="120" spans="1:21" s="266" customFormat="1" ht="40.65" x14ac:dyDescent="0.25">
      <c r="A120"/>
      <c r="B120" s="279" t="str">
        <f t="shared" si="13"/>
        <v>Finance Operations (FinOps)</v>
      </c>
      <c r="C120" s="280" t="str">
        <f t="shared" si="14"/>
        <v>Mobile Money Provider's function to manage financial operations. In particular, reconciliation and settlement with the trust bank and other financial partners. Ensures that e-money is balanced by real money in trust fund.</v>
      </c>
      <c r="D120" s="31"/>
      <c r="E120" s="32"/>
      <c r="F120" s="330" t="str">
        <f>F28</f>
        <v>Finance Operations (FinOps)</v>
      </c>
      <c r="G120" s="331"/>
      <c r="H120" s="332" t="str">
        <f>H28</f>
        <v>Mobile Money Provider's function to manage financial operations. In particular, reconciliation and settlement with the trust bank and other financial partners. Ensures that e-money is balanced by real money in trust fund.</v>
      </c>
      <c r="I120" s="32"/>
      <c r="J120" s="330" t="str">
        <f>J28</f>
        <v>Opérations financières (FinOps)</v>
      </c>
      <c r="K120" s="331"/>
      <c r="L120" s="332" t="str">
        <f>L28</f>
        <v>Fonction du prestataire de service d’argent mobile chargée des activités financières, et notamment du rapprochement et des règlements avec la banque fiduciaire et les autres partenaires financiers. Veille à ce que l’encours d’argent électronique ait son équivalent en argent réel dans le fonds en fiducie.</v>
      </c>
      <c r="M120" s="32"/>
      <c r="N120" s="330" t="str">
        <f>N28</f>
        <v>Operaciones Financieras (FinOps)</v>
      </c>
      <c r="O120" s="331"/>
      <c r="P120" s="332" t="str">
        <f>P28</f>
        <v>Función del Proveedor del Dinero Móvil para gestionar las operaciones financieras. En particular, la conciliación y liquidación con el banco fiduciario y otros socios financieros. Garantiza que el dinero electrónico esté compensado con dinero real en los fondos fiduciarios.</v>
      </c>
      <c r="Q120" s="32"/>
      <c r="R120" s="330">
        <f>R28</f>
        <v>0</v>
      </c>
      <c r="S120" s="331"/>
      <c r="T120" s="332">
        <f>T28</f>
        <v>0</v>
      </c>
      <c r="U120" s="32"/>
    </row>
    <row r="121" spans="1:21" s="266" customFormat="1" ht="54.2" x14ac:dyDescent="0.25">
      <c r="A121"/>
      <c r="B121" s="261" t="str">
        <f t="shared" si="13"/>
        <v>Fraud, Risk and AML Management 
(FraudRisk)</v>
      </c>
      <c r="C121" s="262" t="str">
        <f t="shared" si="14"/>
        <v>Mobile Money Provider's function which manages risk, fraud and AML. Sets policies and ensures the relevant departments fulfil the requirements for managing and mitigating risks. Operationally responsible for investigating frauds and watchlist screening. Should be implemented as a separate function from business operations to avoid conflict of interest.</v>
      </c>
      <c r="D121" s="31"/>
      <c r="E121" s="32"/>
      <c r="F121" s="326" t="str">
        <f>F30</f>
        <v>Fraud, Risk and AML Management 
(FraudRisk)</v>
      </c>
      <c r="G121" s="327"/>
      <c r="H121" s="328" t="str">
        <f>H30</f>
        <v>Mobile Money Provider's function which manages risk, fraud and AML. Sets policies and ensures the relevant departments fulfil the requirements for managing and mitigating risks. Operationally responsible for investigating frauds and watchlist screening. Should be implemented as a separate function from business operations to avoid conflict of interest.</v>
      </c>
      <c r="I121" s="32"/>
      <c r="J121" s="326" t="str">
        <f>J30</f>
        <v>Gestion des risques, de la fraude et de la lutte contre le blanchiment de capitaux (FraudRisk)</v>
      </c>
      <c r="K121" s="327"/>
      <c r="L121" s="328" t="str">
        <f>L30</f>
        <v xml:space="preserve">Fonction du prestataire de service d’argent mobile chargée de la gestion des risques, de la fraude et de la lutte contre le blanchiment de capitaux. Définit les politiques et s’assure que les départements concernés respectent leurs obligations de gestion et de prévention des risques. A la responsabilité opérationnelle  des enquêtes relatives aux situations de fraude et de la vérification des listes de surveillance. Doit être séparée des activités d’exploitation pour éviter les conflits d’intérêts. </v>
      </c>
      <c r="M121" s="32"/>
      <c r="N121" s="326" t="str">
        <f>N30</f>
        <v>Gestión de Fraude, Riesgo y ALA
(FraudRisk)</v>
      </c>
      <c r="O121" s="327"/>
      <c r="P121" s="328" t="str">
        <f>P30</f>
        <v>Función del Proveedor del Dinero Móvil que realiza la gestión de riesgos, fraude y anti lavado de activos. Establece políticas y garantiza que los departamentos correspondientes cumplan con los requisitos para gestionar y mitigar los riesgos. Es operativamente responsable de investigar el fraude y analizar las listas de control. Se debe implementar como una función independiente de las operaciones del negocio para evitar conflictos de interés.</v>
      </c>
      <c r="Q121" s="32"/>
      <c r="R121" s="326">
        <f>R30</f>
        <v>0</v>
      </c>
      <c r="S121" s="327"/>
      <c r="T121" s="328">
        <f>T30</f>
        <v>0</v>
      </c>
      <c r="U121" s="32"/>
    </row>
    <row r="122" spans="1:21" s="266" customFormat="1" ht="27.1" x14ac:dyDescent="0.25">
      <c r="A122"/>
      <c r="B122" s="261" t="str">
        <f t="shared" si="13"/>
        <v>Human Resources Management (HR)</v>
      </c>
      <c r="C122" s="262" t="str">
        <f t="shared" si="14"/>
        <v>Mobile Money Provider's function which manages employees within the mobile money functions. Responsible for recruitment, training and termination.</v>
      </c>
      <c r="D122" s="31"/>
      <c r="E122" s="32"/>
      <c r="F122" s="326" t="str">
        <f>F34</f>
        <v>Human Resources Management (HR)</v>
      </c>
      <c r="G122" s="327"/>
      <c r="H122" s="328" t="str">
        <f>H34</f>
        <v>Mobile Money Provider's function which manages employees within the mobile money functions. Responsible for recruitment, training and termination.</v>
      </c>
      <c r="I122" s="32"/>
      <c r="J122" s="326" t="str">
        <f>J34</f>
        <v>Gestion des ressources humaines (GRH)</v>
      </c>
      <c r="K122" s="327"/>
      <c r="L122" s="328" t="str">
        <f>L34</f>
        <v>Fonction du prestataire de service d’argent mobile chargée de la gestion du personnel des différentes fonctions de l’argent mobile. Est responsable du recrutement, de la formation et du licenciement.</v>
      </c>
      <c r="M122" s="32"/>
      <c r="N122" s="326" t="str">
        <f>N34</f>
        <v>Gestión de Recursos Humanos (RR.HH.)</v>
      </c>
      <c r="O122" s="327"/>
      <c r="P122" s="328" t="str">
        <f>P34</f>
        <v>Función del Proveedor del Dinero Móvil que gestiona los empleados dentro de las funciones del dinero móvil. Responsable del reclutamiento, capacitación y finalización.</v>
      </c>
      <c r="Q122" s="32"/>
      <c r="R122" s="326">
        <f>R34</f>
        <v>0</v>
      </c>
      <c r="S122" s="327"/>
      <c r="T122" s="328">
        <f>T34</f>
        <v>0</v>
      </c>
      <c r="U122" s="32"/>
    </row>
    <row r="123" spans="1:21" s="266" customFormat="1" ht="26.4" customHeight="1" x14ac:dyDescent="0.25">
      <c r="A123"/>
      <c r="B123" s="261" t="str">
        <f t="shared" si="13"/>
        <v>Project Management Office (PMO)</v>
      </c>
      <c r="C123" s="262" t="str">
        <f t="shared" si="14"/>
        <v>Mobile Money Provider's function which manages the gated process for implementing changes to the Mobile Money service.</v>
      </c>
      <c r="D123" s="31"/>
      <c r="E123" s="32"/>
      <c r="F123" s="326" t="str">
        <f>F62</f>
        <v>Project Management Office (PMO)</v>
      </c>
      <c r="G123" s="327"/>
      <c r="H123" s="328" t="str">
        <f t="shared" ref="H123" si="15">H62</f>
        <v>Mobile Money Provider's function which manages the gated process for implementing changes to the Mobile Money service.</v>
      </c>
      <c r="I123" s="32"/>
      <c r="J123" s="326" t="str">
        <f>J62</f>
        <v>Département de gestion de projet (PMO)</v>
      </c>
      <c r="K123" s="327"/>
      <c r="L123" s="328" t="str">
        <f t="shared" ref="L123" si="16">L62</f>
        <v>Fonction du Prestataire de l'argent mobile chargée de gérer le processus formel visant à mettre en œuvre les changements apportés au service d'argent mobile.</v>
      </c>
      <c r="M123" s="32"/>
      <c r="N123" s="326" t="str">
        <f>N62</f>
        <v>Oficina de Gestión de Proyectos [Project Management Office (PMO)]</v>
      </c>
      <c r="O123" s="327"/>
      <c r="P123" s="328" t="str">
        <f t="shared" ref="P123" si="17">P62</f>
        <v>Función del Proveedor del Dinero Móvil que gestiona el proceso por etapas para implementar cambios en el servicio del Dinero Móvil.</v>
      </c>
      <c r="Q123" s="32"/>
      <c r="R123" s="326">
        <f>R62</f>
        <v>0</v>
      </c>
      <c r="S123" s="327"/>
      <c r="T123" s="328">
        <f t="shared" ref="T123" si="18">T62</f>
        <v>0</v>
      </c>
      <c r="U123" s="32"/>
    </row>
    <row r="124" spans="1:21" s="266" customFormat="1" ht="67.75" x14ac:dyDescent="0.25">
      <c r="A124"/>
      <c r="B124" s="261" t="str">
        <f t="shared" si="13"/>
        <v>Technical Operations (TechOps)</v>
      </c>
      <c r="C124" s="262" t="str">
        <f t="shared" si="14"/>
        <v>Mobile Money Provider's function to operationally manage the technical system that provides the mobile money service. May be outsourced and should be separated from the system development function. Responsible for day-to-day function of all components of the mobile money system and its interfaces to the mobile operator's network, banking partner(s), financial service providers, other mobile money providers, agents and customers.</v>
      </c>
      <c r="D124" s="31"/>
      <c r="E124" s="32"/>
      <c r="F124" s="326" t="str">
        <f>F88</f>
        <v>Technical Operations (TechOps)</v>
      </c>
      <c r="G124" s="327"/>
      <c r="H124" s="328" t="str">
        <f>H88</f>
        <v>Mobile Money Provider's function to operationally manage the technical system that provides the mobile money service. May be outsourced and should be separated from the system development function. Responsible for day-to-day function of all components of the mobile money system and its interfaces to the mobile operator's network, banking partner(s), financial service providers, other mobile money providers, agents and customers.</v>
      </c>
      <c r="I124" s="32"/>
      <c r="J124" s="326" t="str">
        <f>J88</f>
        <v>Opérations techniques (TechOps)</v>
      </c>
      <c r="K124" s="327"/>
      <c r="L124" s="328" t="str">
        <f>L88</f>
        <v>Fonction du prestataire de service d’argent mobile chargée de la gestion opérationnelle du système technique qui permet d’offrir le service d’argent mobile. Peut être externalisée et doit être séparée de la fonction de développement du système. Responsable du fonctionnement courant de l’ensemble des composantes du système d’argent mobile et de ses interfaces avec le réseau de l’opérateur mobile, ses partenaires bancaires, les prestataires de services financiers, les autres prestataires de services d’argent mobile, les agents et les clients.</v>
      </c>
      <c r="M124" s="32"/>
      <c r="N124" s="326" t="str">
        <f>N88</f>
        <v>Operaciones Técnicas (TechOps)</v>
      </c>
      <c r="O124" s="327"/>
      <c r="P124" s="328" t="str">
        <f>P88</f>
        <v>Función del Proveedor del Dinero Móvil para gestionar operativamente el sistema técnico que presta el servicio del dinero móvil. Se puede tercerizar y debe ser independiente de la función de desarrollo del sistema. Es responsable de la función diaria de todos los componentes del sistema del dinero móvil y sus interfaces con la red del operador móvil, socio(s) bancario(s), proveedores de servicios financieros, otros proveedores del dinero móvil, agentes y clientes.</v>
      </c>
      <c r="Q124" s="32"/>
      <c r="R124" s="326">
        <f>R88</f>
        <v>0</v>
      </c>
      <c r="S124" s="327"/>
      <c r="T124" s="328">
        <f>T88</f>
        <v>0</v>
      </c>
      <c r="U124" s="32"/>
    </row>
    <row r="125" spans="1:21" s="255" customFormat="1" ht="15" thickBot="1" x14ac:dyDescent="0.3">
      <c r="A125"/>
      <c r="B125" s="333"/>
      <c r="C125" s="334"/>
      <c r="D125" s="31"/>
      <c r="E125" s="32"/>
      <c r="F125" s="335"/>
      <c r="G125" s="336"/>
      <c r="H125" s="334"/>
      <c r="I125" s="32"/>
      <c r="J125" s="335"/>
      <c r="K125" s="336"/>
      <c r="L125" s="334"/>
      <c r="M125" s="32"/>
      <c r="N125" s="335"/>
      <c r="O125" s="336"/>
      <c r="P125" s="334"/>
      <c r="Q125" s="32"/>
      <c r="R125" s="335"/>
      <c r="S125" s="336"/>
      <c r="T125" s="334"/>
      <c r="U125" s="32"/>
    </row>
  </sheetData>
  <sheetProtection password="B898" sheet="1" objects="1" scenarios="1" formatColumns="0" formatRows="0" autoFilter="0"/>
  <mergeCells count="5">
    <mergeCell ref="B2:C2"/>
    <mergeCell ref="F2:H2"/>
    <mergeCell ref="J2:L2"/>
    <mergeCell ref="N2:P2"/>
    <mergeCell ref="R2:T2"/>
  </mergeCells>
  <hyperlinks>
    <hyperlink ref="C98" r:id="rId1" display="Basel Committee’s Sound Management of Risks related to Money Laundering and Financing of Terrorism"/>
    <hyperlink ref="C100" r:id="rId2" display="Basel Committee’s Risk Management Principles for Electronic Banking"/>
    <hyperlink ref="C101" r:id="rId3" display="ECB’s draft Recommendations for the Security of Mobile Payments"/>
    <hyperlink ref="C102" r:id="rId4" display="Hong Kong’s AML/CFT Self-Assessment Checklist"/>
    <hyperlink ref="C104" r:id="rId5" display="GSMA’s Risk Management Toolkit"/>
    <hyperlink ref="C103" r:id="rId6" display="GSMA’s Proportional Risk-Based AML/CFT Regimes for Mobile Money "/>
    <hyperlink ref="C115" r:id="rId7" display="Payment Card Industry’s (PCI) Data Security Standard – Requirements and Security Assessment Procedures"/>
    <hyperlink ref="C105" r:id="rId8" display="ISO/IEC Information technology -- Service management -- Part 1: Service management system requirements"/>
    <hyperlink ref="C106" r:id="rId9" display="ISO/IEC Information technology -- Service management -- Part 2: Guidance on the application of service management systems"/>
    <hyperlink ref="C107" r:id="rId10" display="ISO/IEC TR Information technology -- Service management -- Part 4: Process reference model"/>
    <hyperlink ref="C108" r:id="rId11" display="ISO/IEC Societal security -- Business continuity management systems -- Guidance"/>
    <hyperlink ref="C109" r:id="rId12" display="ISO/IEC Information technology -- Security techniques -- Code of practice for information security controls"/>
    <hyperlink ref="C110" r:id="rId13" display="ISO/IEC Information technology -- Security techniques -- Information security risk management"/>
    <hyperlink ref="C111" r:id="rId14" display="ISO/IEC TR Information technology -- Security techniques -- Information security management guidelines for financial services"/>
    <hyperlink ref="C112" r:id="rId15" display="ISO/IEC Information technology -- Security techniques -- Privacy framework"/>
    <hyperlink ref="C114" r:id="rId16" display="U.S. Department of Commerce National Institute of Standards and Technology"/>
    <hyperlink ref="C113" r:id="rId17" display="AXELOS ITIL Global Best Practice Approach to IT Service Management "/>
    <hyperlink ref="H98" r:id="rId18"/>
    <hyperlink ref="H100" r:id="rId19"/>
    <hyperlink ref="H101" r:id="rId20"/>
    <hyperlink ref="H102" r:id="rId21"/>
    <hyperlink ref="H104" r:id="rId22"/>
    <hyperlink ref="H103" r:id="rId23"/>
    <hyperlink ref="H115" r:id="rId24"/>
    <hyperlink ref="H105" r:id="rId25"/>
    <hyperlink ref="H106" r:id="rId26"/>
    <hyperlink ref="H107" r:id="rId27"/>
    <hyperlink ref="H108" r:id="rId28"/>
    <hyperlink ref="H109" r:id="rId29"/>
    <hyperlink ref="H110" r:id="rId30"/>
    <hyperlink ref="H111" r:id="rId31"/>
    <hyperlink ref="H112" r:id="rId32"/>
    <hyperlink ref="H114" r:id="rId33"/>
    <hyperlink ref="H113" r:id="rId34"/>
    <hyperlink ref="P100" r:id="rId35" display="Basel Committee’s Risk Management Principles for Electronic Banking"/>
    <hyperlink ref="P101" r:id="rId36" display="ECB’s draft Recommendations for the Security of Mobile Payments"/>
    <hyperlink ref="P102" r:id="rId37" display="Hong Kong’s AML/CFT Self-Assessment Checklist"/>
    <hyperlink ref="P104" r:id="rId38" display="GSMA’s Risk Management Toolkit"/>
    <hyperlink ref="P103" r:id="rId39" display="GSMA’s Proportional Risk-Based AML/CFT Regimes for Mobile Money "/>
    <hyperlink ref="P115" r:id="rId40" display="Payment Card Industry’s (PCI) Data Security Standard – Requirements and Security Assessment Procedures"/>
    <hyperlink ref="P105" r:id="rId41" display="ISO/IEC Information technology -- Service management -- Part 1: Service management system requirements"/>
    <hyperlink ref="P106" r:id="rId42" display="ISO/IEC Information technology -- Service management -- Part 2: Guidance on the application of service management systems"/>
    <hyperlink ref="P107" r:id="rId43" display="ISO/IEC TR Information technology -- Service management -- Part 4: Process reference model"/>
    <hyperlink ref="P108" r:id="rId44" display="ISO/IEC Societal security -- Business continuity management systems -- Guidance"/>
    <hyperlink ref="P109" r:id="rId45" display="ISO/IEC Information technology -- Security techniques -- Code of practice for information security controls"/>
    <hyperlink ref="P110" r:id="rId46" display="ISO/IEC Information technology -- Security techniques -- Information security risk management"/>
    <hyperlink ref="P111" r:id="rId47" display="ISO/IEC TR Information technology -- Security techniques -- Information security management guidelines for financial services"/>
    <hyperlink ref="P112" r:id="rId48" display="ISO/IEC Information technology -- Security techniques -- Privacy framework"/>
    <hyperlink ref="P114" r:id="rId49" display="U.S. Department of Commerce National Institute of Standards and Technology"/>
    <hyperlink ref="P113" r:id="rId50" display="AXELOS ITIL Global Best Practice Approach to IT Service Management "/>
    <hyperlink ref="P98" r:id="rId51" display="Basel Committee’s Sound Management of Risks related to Money Laundering and Financing of Terrorism"/>
  </hyperlinks>
  <pageMargins left="0.7" right="0.7" top="0.75" bottom="0.75" header="0.3" footer="0.3"/>
  <pageSetup paperSize="9" orientation="portrait" horizontalDpi="4294967292" verticalDpi="4294967292" r:id="rId52"/>
  <drawing r:id="rId5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AH251"/>
  <sheetViews>
    <sheetView showGridLines="0" zoomScale="80" zoomScaleNormal="80" workbookViewId="0">
      <selection activeCell="B18" sqref="B18:E20"/>
    </sheetView>
  </sheetViews>
  <sheetFormatPr defaultColWidth="10.140625" defaultRowHeight="14.3" x14ac:dyDescent="0.25"/>
  <cols>
    <col min="1" max="1" width="0.7109375" style="506" customWidth="1"/>
    <col min="2" max="2" width="9.42578125" style="477" customWidth="1"/>
    <col min="3" max="3" width="10.140625" style="477" customWidth="1"/>
    <col min="4" max="4" width="5.85546875" style="477" customWidth="1"/>
    <col min="5" max="5" width="7.7109375" style="477" customWidth="1"/>
    <col min="6" max="6" width="7" style="477" customWidth="1"/>
    <col min="7" max="7" width="22.140625" style="477" customWidth="1"/>
    <col min="8" max="8" width="4.5703125" style="532" customWidth="1"/>
    <col min="9" max="9" width="0.7109375" style="477" customWidth="1"/>
    <col min="10" max="10" width="0.7109375" customWidth="1"/>
    <col min="11" max="14" width="36.7109375" style="477" customWidth="1"/>
    <col min="15" max="15" width="0.7109375" style="477" customWidth="1"/>
    <col min="16" max="16" width="5.7109375" style="477" customWidth="1"/>
    <col min="17" max="16384" width="10.140625" style="477"/>
  </cols>
  <sheetData>
    <row r="1" spans="1:16" s="342" customFormat="1" ht="18.75" x14ac:dyDescent="0.2">
      <c r="A1" s="337"/>
      <c r="B1" s="338" t="s">
        <v>2388</v>
      </c>
      <c r="C1" s="339"/>
      <c r="D1" s="339"/>
      <c r="E1" s="339"/>
      <c r="F1" s="339"/>
      <c r="G1" s="339"/>
      <c r="H1" s="340"/>
      <c r="I1" s="339"/>
      <c r="J1" s="341"/>
      <c r="L1" s="343"/>
      <c r="M1" s="344"/>
      <c r="N1" s="344"/>
      <c r="O1" s="343"/>
      <c r="P1" s="343"/>
    </row>
    <row r="2" spans="1:16" s="342" customFormat="1" ht="11.6" customHeight="1" thickBot="1" x14ac:dyDescent="0.25">
      <c r="A2" s="337"/>
      <c r="B2" s="339"/>
      <c r="C2" s="339"/>
      <c r="D2" s="339"/>
      <c r="E2" s="339"/>
      <c r="F2" s="339"/>
      <c r="G2" s="339"/>
      <c r="H2" s="340"/>
      <c r="I2" s="339"/>
      <c r="J2" s="341"/>
      <c r="L2" s="343"/>
      <c r="M2" s="343"/>
      <c r="N2" s="343"/>
      <c r="O2" s="343"/>
      <c r="P2" s="343"/>
    </row>
    <row r="3" spans="1:16" s="342" customFormat="1" ht="16.600000000000001" thickBot="1" x14ac:dyDescent="0.3">
      <c r="A3" s="337"/>
      <c r="B3" s="1182" t="s">
        <v>2389</v>
      </c>
      <c r="C3" s="1212"/>
      <c r="D3" s="1212"/>
      <c r="E3" s="1212"/>
      <c r="F3" s="1212"/>
      <c r="G3" s="1212"/>
      <c r="H3" s="1183"/>
      <c r="I3" s="339"/>
      <c r="J3" s="341"/>
      <c r="K3" s="345" t="s">
        <v>2390</v>
      </c>
      <c r="L3" s="346"/>
      <c r="M3" s="344"/>
      <c r="N3" s="344"/>
      <c r="O3" s="343"/>
      <c r="P3" s="343"/>
    </row>
    <row r="4" spans="1:16" s="342" customFormat="1" ht="16.600000000000001" thickBot="1" x14ac:dyDescent="0.25">
      <c r="A4" s="337"/>
      <c r="B4" s="347" t="s">
        <v>2391</v>
      </c>
      <c r="C4" s="348" t="s">
        <v>287</v>
      </c>
      <c r="D4" s="349" t="e">
        <f>COUNTIF('1'!#REF!,"Required")</f>
        <v>#REF!</v>
      </c>
      <c r="E4" s="350" t="s">
        <v>2392</v>
      </c>
      <c r="F4" s="349" t="e">
        <f>COUNTIF('1'!#REF!,"Urgent Required")</f>
        <v>#REF!</v>
      </c>
      <c r="G4" s="351" t="s">
        <v>316</v>
      </c>
      <c r="H4" s="349" t="e">
        <f>COUNTIF('1'!#REF!,"Recommended")</f>
        <v>#REF!</v>
      </c>
      <c r="I4" s="339"/>
      <c r="J4" s="341"/>
      <c r="K4" s="352" t="s">
        <v>2393</v>
      </c>
      <c r="L4" s="353" t="s">
        <v>2287</v>
      </c>
      <c r="M4" s="344"/>
      <c r="N4" s="344"/>
      <c r="O4" s="343"/>
      <c r="P4" s="343"/>
    </row>
    <row r="5" spans="1:16" s="342" customFormat="1" ht="15.7" x14ac:dyDescent="0.2">
      <c r="A5" s="337"/>
      <c r="B5" s="354" t="s">
        <v>2394</v>
      </c>
      <c r="C5" s="355" t="s">
        <v>287</v>
      </c>
      <c r="D5" s="356" t="e">
        <f>COUNTIF('2'!#REF!,"Required")</f>
        <v>#REF!</v>
      </c>
      <c r="E5" s="357" t="s">
        <v>2392</v>
      </c>
      <c r="F5" s="358" t="e">
        <f>COUNTIF('2'!#REF!,"Urgent Required")</f>
        <v>#REF!</v>
      </c>
      <c r="G5" s="359" t="s">
        <v>316</v>
      </c>
      <c r="H5" s="358" t="e">
        <f>COUNTIF('2'!#REF!,"Recommended")</f>
        <v>#REF!</v>
      </c>
      <c r="I5" s="339"/>
      <c r="J5" s="341"/>
      <c r="K5" s="360" t="s">
        <v>710</v>
      </c>
      <c r="L5" s="361" t="s">
        <v>2395</v>
      </c>
      <c r="M5" s="344"/>
      <c r="N5" s="344"/>
      <c r="O5" s="343"/>
      <c r="P5" s="343"/>
    </row>
    <row r="6" spans="1:16" s="342" customFormat="1" ht="15.7" x14ac:dyDescent="0.2">
      <c r="A6" s="337"/>
      <c r="B6" s="354" t="s">
        <v>2396</v>
      </c>
      <c r="C6" s="355" t="s">
        <v>287</v>
      </c>
      <c r="D6" s="356" t="e">
        <f>COUNTIF('3'!#REF!,"Required")</f>
        <v>#REF!</v>
      </c>
      <c r="E6" s="362" t="s">
        <v>2392</v>
      </c>
      <c r="F6" s="356" t="e">
        <f>COUNTIF('3'!#REF!,"Urgent Required")</f>
        <v>#REF!</v>
      </c>
      <c r="G6" s="359" t="s">
        <v>316</v>
      </c>
      <c r="H6" s="356" t="e">
        <f>COUNTIF('3'!#REF!,"Recommended")</f>
        <v>#REF!</v>
      </c>
      <c r="I6" s="339"/>
      <c r="J6" s="341"/>
      <c r="K6" s="363" t="s">
        <v>282</v>
      </c>
      <c r="L6" s="364" t="s">
        <v>2397</v>
      </c>
      <c r="M6" s="344"/>
      <c r="N6" s="344"/>
      <c r="O6" s="343"/>
      <c r="P6" s="343"/>
    </row>
    <row r="7" spans="1:16" s="342" customFormat="1" ht="15.7" x14ac:dyDescent="0.2">
      <c r="A7" s="337"/>
      <c r="B7" s="354" t="s">
        <v>2398</v>
      </c>
      <c r="C7" s="355" t="s">
        <v>287</v>
      </c>
      <c r="D7" s="356" t="e">
        <f>COUNTIF('4'!#REF!,"Required")</f>
        <v>#REF!</v>
      </c>
      <c r="E7" s="357" t="s">
        <v>2392</v>
      </c>
      <c r="F7" s="358" t="e">
        <f>COUNTIF('4'!#REF!,"Urgent Required")</f>
        <v>#REF!</v>
      </c>
      <c r="G7" s="359" t="s">
        <v>316</v>
      </c>
      <c r="H7" s="356" t="e">
        <f>COUNTIF('4'!#REF!,"Recommended")</f>
        <v>#REF!</v>
      </c>
      <c r="I7" s="339"/>
      <c r="J7" s="341"/>
      <c r="K7" s="363" t="s">
        <v>1503</v>
      </c>
      <c r="L7" s="365" t="s">
        <v>2399</v>
      </c>
      <c r="M7" s="344"/>
      <c r="N7" s="344"/>
      <c r="O7" s="343"/>
      <c r="P7" s="343"/>
    </row>
    <row r="8" spans="1:16" s="342" customFormat="1" ht="15.7" x14ac:dyDescent="0.2">
      <c r="A8" s="337"/>
      <c r="B8" s="354" t="s">
        <v>2400</v>
      </c>
      <c r="C8" s="355" t="s">
        <v>287</v>
      </c>
      <c r="D8" s="356" t="e">
        <f>COUNTIF('5'!#REF!,"Required")</f>
        <v>#REF!</v>
      </c>
      <c r="E8" s="362" t="s">
        <v>2392</v>
      </c>
      <c r="F8" s="356" t="e">
        <f>COUNTIF('5'!#REF!,"Urgent Required")</f>
        <v>#REF!</v>
      </c>
      <c r="G8" s="359" t="s">
        <v>316</v>
      </c>
      <c r="H8" s="356" t="e">
        <f>COUNTIF('5'!#REF!,"Recommended")</f>
        <v>#REF!</v>
      </c>
      <c r="I8" s="339"/>
      <c r="J8" s="341"/>
      <c r="K8" s="363" t="s">
        <v>333</v>
      </c>
      <c r="L8" s="366" t="s">
        <v>2401</v>
      </c>
      <c r="M8" s="344"/>
      <c r="N8" s="344"/>
      <c r="O8" s="343"/>
      <c r="P8" s="343"/>
    </row>
    <row r="9" spans="1:16" s="342" customFormat="1" ht="15.7" x14ac:dyDescent="0.2">
      <c r="A9" s="337"/>
      <c r="B9" s="354" t="s">
        <v>2402</v>
      </c>
      <c r="C9" s="355" t="s">
        <v>287</v>
      </c>
      <c r="D9" s="356" t="e">
        <f>COUNTIF('6'!#REF!,"Required")</f>
        <v>#REF!</v>
      </c>
      <c r="E9" s="357" t="s">
        <v>2392</v>
      </c>
      <c r="F9" s="358" t="e">
        <f>COUNTIF('6'!#REF!,"Urgent Required")</f>
        <v>#REF!</v>
      </c>
      <c r="G9" s="359" t="s">
        <v>316</v>
      </c>
      <c r="H9" s="356" t="e">
        <f>COUNTIF('6'!#REF!,"Recommended")</f>
        <v>#REF!</v>
      </c>
      <c r="I9" s="339"/>
      <c r="J9" s="341"/>
      <c r="K9" s="363" t="s">
        <v>2403</v>
      </c>
      <c r="L9" s="366" t="s">
        <v>2404</v>
      </c>
      <c r="M9" s="344"/>
      <c r="N9" s="344"/>
      <c r="O9" s="343"/>
      <c r="P9" s="343"/>
    </row>
    <row r="10" spans="1:16" s="342" customFormat="1" ht="15.7" x14ac:dyDescent="0.2">
      <c r="A10" s="337"/>
      <c r="B10" s="354" t="s">
        <v>2405</v>
      </c>
      <c r="C10" s="355" t="s">
        <v>287</v>
      </c>
      <c r="D10" s="356" t="e">
        <f>COUNTIF('7'!#REF!,"Required")</f>
        <v>#REF!</v>
      </c>
      <c r="E10" s="357" t="s">
        <v>2392</v>
      </c>
      <c r="F10" s="358" t="e">
        <f>COUNTIF('7'!#REF!,"Urgent Required")</f>
        <v>#REF!</v>
      </c>
      <c r="G10" s="359" t="s">
        <v>316</v>
      </c>
      <c r="H10" s="356" t="e">
        <f>COUNTIF('7'!#REF!,"Recommended")</f>
        <v>#REF!</v>
      </c>
      <c r="I10" s="339"/>
      <c r="J10" s="341"/>
      <c r="K10" s="363" t="s">
        <v>377</v>
      </c>
      <c r="L10" s="366" t="s">
        <v>2406</v>
      </c>
      <c r="M10" s="344"/>
      <c r="N10" s="344"/>
      <c r="O10" s="343"/>
      <c r="P10" s="343"/>
    </row>
    <row r="11" spans="1:16" s="342" customFormat="1" ht="16.600000000000001" thickBot="1" x14ac:dyDescent="0.25">
      <c r="A11" s="337"/>
      <c r="B11" s="367" t="s">
        <v>2407</v>
      </c>
      <c r="C11" s="368" t="s">
        <v>287</v>
      </c>
      <c r="D11" s="369" t="e">
        <f>COUNTIF('8'!#REF!,"Required")</f>
        <v>#REF!</v>
      </c>
      <c r="E11" s="370" t="s">
        <v>2392</v>
      </c>
      <c r="F11" s="371" t="e">
        <f>COUNTIF('8'!#REF!,"Urgent Required")</f>
        <v>#REF!</v>
      </c>
      <c r="G11" s="372" t="s">
        <v>316</v>
      </c>
      <c r="H11" s="373" t="e">
        <f>COUNTIF('8'!#REF!,"Recommended")</f>
        <v>#REF!</v>
      </c>
      <c r="I11" s="339"/>
      <c r="J11" s="341"/>
      <c r="K11" s="363" t="s">
        <v>683</v>
      </c>
      <c r="L11" s="366" t="s">
        <v>2408</v>
      </c>
      <c r="M11" s="344"/>
      <c r="N11" s="344"/>
      <c r="O11" s="343"/>
      <c r="P11" s="343"/>
    </row>
    <row r="12" spans="1:16" s="342" customFormat="1" ht="16.600000000000001" thickBot="1" x14ac:dyDescent="0.25">
      <c r="A12" s="337"/>
      <c r="B12" s="374" t="s">
        <v>2409</v>
      </c>
      <c r="C12" s="375" t="s">
        <v>287</v>
      </c>
      <c r="D12" s="376" t="e">
        <f>D4+D5+D6+D7+D8+D9+D10+D11</f>
        <v>#REF!</v>
      </c>
      <c r="E12" s="377" t="s">
        <v>2392</v>
      </c>
      <c r="F12" s="378" t="e">
        <f>SUM(F4:F11)</f>
        <v>#REF!</v>
      </c>
      <c r="G12" s="379" t="s">
        <v>316</v>
      </c>
      <c r="H12" s="380" t="e">
        <f>SUM(H4:H11)</f>
        <v>#REF!</v>
      </c>
      <c r="I12" s="339"/>
      <c r="J12" s="341"/>
      <c r="K12" s="381" t="s">
        <v>664</v>
      </c>
      <c r="L12" s="382" t="s">
        <v>2410</v>
      </c>
      <c r="M12" s="344"/>
      <c r="N12" s="344"/>
      <c r="O12" s="343"/>
      <c r="P12" s="343"/>
    </row>
    <row r="13" spans="1:16" s="342" customFormat="1" ht="16.25" customHeight="1" thickBot="1" x14ac:dyDescent="0.3">
      <c r="A13" s="337"/>
      <c r="B13" s="383"/>
      <c r="C13" s="375" t="s">
        <v>2411</v>
      </c>
      <c r="D13" s="376" t="e">
        <f>D12+H12</f>
        <v>#REF!</v>
      </c>
      <c r="E13" s="384"/>
      <c r="F13" s="384"/>
      <c r="G13" s="384"/>
      <c r="H13" s="384"/>
      <c r="I13" s="339"/>
      <c r="J13" s="341"/>
      <c r="K13" s="1213" t="s">
        <v>2412</v>
      </c>
      <c r="L13" s="1213"/>
      <c r="M13" s="344"/>
      <c r="N13" s="344"/>
      <c r="O13" s="343"/>
      <c r="P13" s="343"/>
    </row>
    <row r="14" spans="1:16" s="342" customFormat="1" ht="24.45" customHeight="1" x14ac:dyDescent="0.25">
      <c r="A14" s="337"/>
      <c r="B14" s="339"/>
      <c r="C14" s="339"/>
      <c r="D14" s="339"/>
      <c r="E14" s="339"/>
      <c r="F14" s="339"/>
      <c r="G14" s="339"/>
      <c r="H14" s="340"/>
      <c r="I14" s="339"/>
      <c r="J14" s="341"/>
      <c r="K14" s="1214"/>
      <c r="L14" s="1214"/>
      <c r="M14" s="344"/>
      <c r="N14" s="344"/>
      <c r="O14" s="343"/>
      <c r="P14" s="343"/>
    </row>
    <row r="15" spans="1:16" s="342" customFormat="1" ht="11.6" customHeight="1" thickBot="1" x14ac:dyDescent="0.25">
      <c r="A15" s="337"/>
      <c r="B15" s="339"/>
      <c r="C15" s="339"/>
      <c r="D15" s="339"/>
      <c r="E15" s="339"/>
      <c r="F15" s="339"/>
      <c r="G15" s="339"/>
      <c r="H15" s="340"/>
      <c r="I15" s="339"/>
      <c r="J15" s="341"/>
      <c r="L15" s="343"/>
      <c r="M15" s="343"/>
      <c r="N15" s="343"/>
      <c r="O15" s="343"/>
      <c r="P15" s="343"/>
    </row>
    <row r="16" spans="1:16" s="342" customFormat="1" ht="15.7" x14ac:dyDescent="0.2">
      <c r="A16" s="337"/>
      <c r="B16" s="385"/>
      <c r="C16" s="385"/>
      <c r="D16" s="385"/>
      <c r="E16" s="385"/>
      <c r="F16" s="1215" t="s">
        <v>2413</v>
      </c>
      <c r="G16" s="1216"/>
      <c r="H16" s="386"/>
      <c r="I16" s="387"/>
      <c r="J16" s="341"/>
      <c r="K16" s="388" t="s">
        <v>2414</v>
      </c>
      <c r="L16" s="389"/>
      <c r="M16" s="389"/>
      <c r="N16" s="390"/>
      <c r="O16" s="343"/>
      <c r="P16" s="343"/>
    </row>
    <row r="17" spans="1:16" s="342" customFormat="1" ht="16.600000000000001" thickBot="1" x14ac:dyDescent="0.25">
      <c r="A17" s="337"/>
      <c r="B17" s="385"/>
      <c r="C17" s="385"/>
      <c r="D17" s="385"/>
      <c r="E17" s="385"/>
      <c r="F17" s="1217" t="s">
        <v>2415</v>
      </c>
      <c r="G17" s="1218"/>
      <c r="H17" s="386"/>
      <c r="I17" s="387"/>
      <c r="J17" s="341"/>
      <c r="K17" s="391" t="str">
        <f>$F$83</f>
        <v>EN</v>
      </c>
      <c r="L17" s="392" t="str">
        <f>$F$84</f>
        <v>FR</v>
      </c>
      <c r="M17" s="392" t="str">
        <f>$F$85</f>
        <v>ES</v>
      </c>
      <c r="N17" s="393" t="str">
        <f>$F$86</f>
        <v>YY</v>
      </c>
      <c r="O17" s="343"/>
      <c r="P17" s="343"/>
    </row>
    <row r="18" spans="1:16" s="342" customFormat="1" ht="16.25" customHeight="1" x14ac:dyDescent="0.25">
      <c r="A18" s="337"/>
      <c r="B18" s="1219" t="s">
        <v>2416</v>
      </c>
      <c r="C18" s="1219"/>
      <c r="D18" s="1219"/>
      <c r="E18" s="1219"/>
      <c r="F18" s="1220" t="str">
        <f t="shared" ref="F18:F49" si="0">CHOOSE(LanguageNumber,K18,L18,M18,N18)</f>
        <v>SELF-ASSESSMENT</v>
      </c>
      <c r="G18" s="1221"/>
      <c r="H18" s="386"/>
      <c r="I18" s="387"/>
      <c r="J18" s="341"/>
      <c r="K18" s="394" t="s">
        <v>2417</v>
      </c>
      <c r="L18" s="395" t="s">
        <v>2418</v>
      </c>
      <c r="M18" s="395" t="s">
        <v>2419</v>
      </c>
      <c r="N18" s="396" t="s">
        <v>2417</v>
      </c>
      <c r="O18" s="343"/>
      <c r="P18" s="343"/>
    </row>
    <row r="19" spans="1:16" s="342" customFormat="1" ht="16.399999999999999" x14ac:dyDescent="0.25">
      <c r="A19" s="337"/>
      <c r="B19" s="1219"/>
      <c r="C19" s="1219"/>
      <c r="D19" s="1219"/>
      <c r="E19" s="1219"/>
      <c r="F19" s="1194" t="str">
        <f t="shared" si="0"/>
        <v>Compliance</v>
      </c>
      <c r="G19" s="1195"/>
      <c r="H19" s="386"/>
      <c r="I19" s="387"/>
      <c r="J19" s="341"/>
      <c r="K19" s="397" t="s">
        <v>1728</v>
      </c>
      <c r="L19" s="398" t="s">
        <v>1729</v>
      </c>
      <c r="M19" s="398" t="s">
        <v>2420</v>
      </c>
      <c r="N19" s="399" t="s">
        <v>1728</v>
      </c>
      <c r="O19" s="343"/>
      <c r="P19" s="343"/>
    </row>
    <row r="20" spans="1:16" s="342" customFormat="1" ht="43.15" customHeight="1" x14ac:dyDescent="0.25">
      <c r="A20" s="337"/>
      <c r="B20" s="1219"/>
      <c r="C20" s="1219"/>
      <c r="D20" s="1219"/>
      <c r="E20" s="1219"/>
      <c r="F20" s="1190" t="str">
        <f t="shared" si="0"/>
        <v>Evidence document (specify document name, section number and page number)</v>
      </c>
      <c r="G20" s="1191"/>
      <c r="H20" s="386"/>
      <c r="I20" s="387"/>
      <c r="J20" s="341"/>
      <c r="K20" s="400" t="s">
        <v>2421</v>
      </c>
      <c r="L20" s="401" t="s">
        <v>2422</v>
      </c>
      <c r="M20" s="401" t="s">
        <v>2423</v>
      </c>
      <c r="N20" s="402" t="s">
        <v>2424</v>
      </c>
      <c r="O20" s="343"/>
      <c r="P20" s="343"/>
    </row>
    <row r="21" spans="1:16" s="342" customFormat="1" ht="43.15" customHeight="1" x14ac:dyDescent="0.25">
      <c r="A21" s="337"/>
      <c r="B21" s="387"/>
      <c r="C21" s="387"/>
      <c r="D21" s="387"/>
      <c r="E21" s="387"/>
      <c r="F21" s="1190" t="str">
        <f t="shared" si="0"/>
        <v>Comments 
(include notes on how the practice is implemented)</v>
      </c>
      <c r="G21" s="1191"/>
      <c r="H21" s="386"/>
      <c r="I21" s="387"/>
      <c r="J21" s="341"/>
      <c r="K21" s="400" t="s">
        <v>2425</v>
      </c>
      <c r="L21" s="401" t="s">
        <v>2426</v>
      </c>
      <c r="M21" s="401" t="s">
        <v>2427</v>
      </c>
      <c r="N21" s="399" t="s">
        <v>2428</v>
      </c>
      <c r="O21" s="343"/>
      <c r="P21" s="343"/>
    </row>
    <row r="22" spans="1:16" s="342" customFormat="1" ht="17.149999999999999" thickBot="1" x14ac:dyDescent="0.3">
      <c r="A22" s="337"/>
      <c r="B22" s="387"/>
      <c r="C22" s="387"/>
      <c r="D22" s="387"/>
      <c r="E22" s="387"/>
      <c r="F22" s="1176" t="str">
        <f t="shared" si="0"/>
        <v>Action</v>
      </c>
      <c r="G22" s="1177"/>
      <c r="H22" s="386"/>
      <c r="I22" s="387"/>
      <c r="J22" s="341"/>
      <c r="K22" s="400" t="s">
        <v>2429</v>
      </c>
      <c r="L22" s="401" t="s">
        <v>2429</v>
      </c>
      <c r="M22" s="401" t="s">
        <v>2430</v>
      </c>
      <c r="N22" s="402" t="s">
        <v>2429</v>
      </c>
      <c r="O22" s="343"/>
      <c r="P22" s="343"/>
    </row>
    <row r="23" spans="1:16" s="342" customFormat="1" ht="16.600000000000001" thickBot="1" x14ac:dyDescent="0.25">
      <c r="A23" s="337"/>
      <c r="B23" s="403" t="s">
        <v>2431</v>
      </c>
      <c r="C23" s="404"/>
      <c r="D23" s="405"/>
      <c r="E23" s="387"/>
      <c r="F23" s="1210" t="str">
        <f t="shared" si="0"/>
        <v>Reviewer name</v>
      </c>
      <c r="G23" s="1211"/>
      <c r="H23" s="386"/>
      <c r="I23" s="387"/>
      <c r="J23" s="341"/>
      <c r="K23" s="406" t="s">
        <v>2432</v>
      </c>
      <c r="L23" s="407" t="s">
        <v>2433</v>
      </c>
      <c r="M23" s="407" t="s">
        <v>2434</v>
      </c>
      <c r="N23" s="408" t="s">
        <v>2432</v>
      </c>
      <c r="O23" s="343"/>
      <c r="P23" s="343"/>
    </row>
    <row r="24" spans="1:16" s="342" customFormat="1" ht="16.399999999999999" x14ac:dyDescent="0.25">
      <c r="A24" s="337"/>
      <c r="B24" s="409">
        <v>1</v>
      </c>
      <c r="C24" s="410" t="e">
        <f>COUNTIF('1'!#REF!,$K$58)+COUNTIF('1'!#REF!,$L$58)+COUNTIF('1'!#REF!,$M$58)+COUNTIF('1'!#REF!,$N$58)</f>
        <v>#REF!</v>
      </c>
      <c r="D24" s="411" t="e">
        <f t="shared" ref="D24:D32" si="1">C24/D4</f>
        <v>#REF!</v>
      </c>
      <c r="E24" s="387"/>
      <c r="F24" s="1178" t="str">
        <f t="shared" si="0"/>
        <v>Evidence sent to Assessor?</v>
      </c>
      <c r="G24" s="1179"/>
      <c r="H24" s="386"/>
      <c r="I24" s="387"/>
      <c r="J24" s="341"/>
      <c r="K24" s="412" t="s">
        <v>2435</v>
      </c>
      <c r="L24" s="413" t="s">
        <v>2436</v>
      </c>
      <c r="M24" s="413" t="s">
        <v>2437</v>
      </c>
      <c r="N24" s="414" t="s">
        <v>2435</v>
      </c>
      <c r="O24" s="343"/>
      <c r="P24" s="343"/>
    </row>
    <row r="25" spans="1:16" s="342" customFormat="1" ht="15.7" x14ac:dyDescent="0.25">
      <c r="A25" s="337"/>
      <c r="B25" s="415">
        <v>2</v>
      </c>
      <c r="C25" s="416" t="e">
        <f>COUNTIF('2'!#REF!,$K$58)+COUNTIF('2'!#REF!,$L$58)+COUNTIF('2'!#REF!,$M$58)+COUNTIF('2'!#REF!,$N$58)</f>
        <v>#REF!</v>
      </c>
      <c r="D25" s="417" t="e">
        <f t="shared" si="1"/>
        <v>#REF!</v>
      </c>
      <c r="E25" s="387"/>
      <c r="F25" s="1178" t="str">
        <f t="shared" si="0"/>
        <v>Spare 2</v>
      </c>
      <c r="G25" s="1179"/>
      <c r="H25" s="386"/>
      <c r="I25" s="387"/>
      <c r="J25" s="341"/>
      <c r="K25" s="418" t="s">
        <v>2438</v>
      </c>
      <c r="L25" s="419" t="s">
        <v>2439</v>
      </c>
      <c r="M25" s="419" t="s">
        <v>2440</v>
      </c>
      <c r="N25" s="420" t="s">
        <v>2441</v>
      </c>
      <c r="O25" s="343"/>
      <c r="P25" s="343"/>
    </row>
    <row r="26" spans="1:16" s="342" customFormat="1" ht="15.7" x14ac:dyDescent="0.25">
      <c r="A26" s="337"/>
      <c r="B26" s="415">
        <v>3</v>
      </c>
      <c r="C26" s="416" t="e">
        <f>COUNTIF('3'!#REF!,$K$58)+COUNTIF('3'!#REF!,$L$58)+COUNTIF('3'!#REF!,$M$58)+COUNTIF('3'!#REF!,$N$58)</f>
        <v>#REF!</v>
      </c>
      <c r="D26" s="417" t="e">
        <f t="shared" si="1"/>
        <v>#REF!</v>
      </c>
      <c r="E26" s="387"/>
      <c r="F26" s="1178" t="str">
        <f t="shared" si="0"/>
        <v>Spare 3</v>
      </c>
      <c r="G26" s="1179"/>
      <c r="H26" s="386"/>
      <c r="I26" s="387"/>
      <c r="J26" s="341"/>
      <c r="K26" s="418" t="s">
        <v>2442</v>
      </c>
      <c r="L26" s="419" t="s">
        <v>2443</v>
      </c>
      <c r="M26" s="419" t="s">
        <v>2444</v>
      </c>
      <c r="N26" s="420" t="s">
        <v>2445</v>
      </c>
      <c r="O26" s="343"/>
      <c r="P26" s="343"/>
    </row>
    <row r="27" spans="1:16" s="342" customFormat="1" ht="15.7" x14ac:dyDescent="0.25">
      <c r="A27" s="337"/>
      <c r="B27" s="415">
        <v>4</v>
      </c>
      <c r="C27" s="416" t="e">
        <f>COUNTIF('4'!#REF!,$K$58)+COUNTIF('4'!#REF!,$L$58)+COUNTIF('4'!#REF!,$M$58)+COUNTIF('4'!#REF!,$N$58)</f>
        <v>#REF!</v>
      </c>
      <c r="D27" s="417" t="e">
        <f t="shared" si="1"/>
        <v>#REF!</v>
      </c>
      <c r="E27" s="387"/>
      <c r="F27" s="1178" t="str">
        <f t="shared" si="0"/>
        <v>Spare 4</v>
      </c>
      <c r="G27" s="1179"/>
      <c r="H27" s="386"/>
      <c r="I27" s="387"/>
      <c r="J27" s="341"/>
      <c r="K27" s="421" t="s">
        <v>2446</v>
      </c>
      <c r="L27" s="422" t="s">
        <v>2447</v>
      </c>
      <c r="M27" s="422" t="s">
        <v>2448</v>
      </c>
      <c r="N27" s="420" t="s">
        <v>2449</v>
      </c>
      <c r="O27" s="343"/>
      <c r="P27" s="343"/>
    </row>
    <row r="28" spans="1:16" s="342" customFormat="1" ht="15.7" x14ac:dyDescent="0.25">
      <c r="A28" s="337"/>
      <c r="B28" s="415">
        <v>5</v>
      </c>
      <c r="C28" s="416" t="e">
        <f>COUNTIF('5'!#REF!,$K$58)+COUNTIF('5'!#REF!,$L$58)+COUNTIF('5'!#REF!,$M$58)+COUNTIF('5'!#REF!,$N$58)</f>
        <v>#REF!</v>
      </c>
      <c r="D28" s="417" t="e">
        <f t="shared" si="1"/>
        <v>#REF!</v>
      </c>
      <c r="E28" s="387"/>
      <c r="F28" s="1178" t="str">
        <f t="shared" si="0"/>
        <v>Spare 5</v>
      </c>
      <c r="G28" s="1179"/>
      <c r="H28" s="386"/>
      <c r="I28" s="387"/>
      <c r="J28" s="341"/>
      <c r="K28" s="421" t="s">
        <v>2450</v>
      </c>
      <c r="L28" s="422" t="s">
        <v>2451</v>
      </c>
      <c r="M28" s="422" t="s">
        <v>2452</v>
      </c>
      <c r="N28" s="420" t="s">
        <v>2453</v>
      </c>
      <c r="O28" s="343"/>
      <c r="P28" s="343"/>
    </row>
    <row r="29" spans="1:16" s="342" customFormat="1" ht="15.7" x14ac:dyDescent="0.25">
      <c r="A29" s="337"/>
      <c r="B29" s="415">
        <v>6</v>
      </c>
      <c r="C29" s="416" t="e">
        <f>COUNTIF('6'!#REF!,$K$58)+COUNTIF('6'!#REF!,$L$58)+COUNTIF('6'!#REF!,$M$58)+COUNTIF('6'!#REF!,$N$58)</f>
        <v>#REF!</v>
      </c>
      <c r="D29" s="417" t="e">
        <f t="shared" si="1"/>
        <v>#REF!</v>
      </c>
      <c r="E29" s="387"/>
      <c r="F29" s="1178" t="str">
        <f t="shared" si="0"/>
        <v>Spare 6</v>
      </c>
      <c r="G29" s="1179"/>
      <c r="H29" s="386"/>
      <c r="I29" s="387"/>
      <c r="J29" s="341"/>
      <c r="K29" s="421" t="s">
        <v>2454</v>
      </c>
      <c r="L29" s="422" t="s">
        <v>2455</v>
      </c>
      <c r="M29" s="422" t="s">
        <v>2456</v>
      </c>
      <c r="N29" s="420" t="s">
        <v>2457</v>
      </c>
      <c r="O29" s="343"/>
      <c r="P29" s="343"/>
    </row>
    <row r="30" spans="1:16" s="342" customFormat="1" ht="15.7" x14ac:dyDescent="0.25">
      <c r="A30" s="337"/>
      <c r="B30" s="415">
        <v>7</v>
      </c>
      <c r="C30" s="416" t="e">
        <f>COUNTIF('7'!#REF!,$K$58)+COUNTIF('7'!#REF!,$L$58)+COUNTIF('7'!#REF!,$M$58)+COUNTIF('7'!#REF!,$N$58)</f>
        <v>#REF!</v>
      </c>
      <c r="D30" s="417" t="e">
        <f t="shared" si="1"/>
        <v>#REF!</v>
      </c>
      <c r="E30" s="387"/>
      <c r="F30" s="1178" t="str">
        <f t="shared" si="0"/>
        <v>Spare 7</v>
      </c>
      <c r="G30" s="1179"/>
      <c r="H30" s="386"/>
      <c r="I30" s="387"/>
      <c r="J30" s="341"/>
      <c r="K30" s="421" t="s">
        <v>2458</v>
      </c>
      <c r="L30" s="422" t="s">
        <v>2459</v>
      </c>
      <c r="M30" s="422" t="s">
        <v>2460</v>
      </c>
      <c r="N30" s="420" t="s">
        <v>2461</v>
      </c>
      <c r="O30" s="343"/>
      <c r="P30" s="343"/>
    </row>
    <row r="31" spans="1:16" s="342" customFormat="1" ht="15.7" x14ac:dyDescent="0.25">
      <c r="A31" s="337"/>
      <c r="B31" s="415">
        <v>8</v>
      </c>
      <c r="C31" s="416" t="e">
        <f>COUNTIF('8'!#REF!,$K$58)+COUNTIF('8'!#REF!,$L$58)+COUNTIF('8'!#REF!,$M$58)+COUNTIF('8'!#REF!,$N$58)</f>
        <v>#REF!</v>
      </c>
      <c r="D31" s="417" t="e">
        <f t="shared" si="1"/>
        <v>#REF!</v>
      </c>
      <c r="E31" s="387"/>
      <c r="F31" s="1178" t="str">
        <f t="shared" si="0"/>
        <v>Spare 8</v>
      </c>
      <c r="G31" s="1179"/>
      <c r="H31" s="386"/>
      <c r="I31" s="387"/>
      <c r="J31" s="341"/>
      <c r="K31" s="421" t="s">
        <v>2462</v>
      </c>
      <c r="L31" s="422" t="s">
        <v>2463</v>
      </c>
      <c r="M31" s="422" t="s">
        <v>2464</v>
      </c>
      <c r="N31" s="420" t="s">
        <v>2465</v>
      </c>
      <c r="O31" s="343"/>
      <c r="P31" s="343"/>
    </row>
    <row r="32" spans="1:16" s="342" customFormat="1" ht="16.600000000000001" thickBot="1" x14ac:dyDescent="0.3">
      <c r="A32" s="337"/>
      <c r="B32" s="423" t="s">
        <v>2411</v>
      </c>
      <c r="C32" s="424" t="e">
        <f>SUM(C24:C31)</f>
        <v>#REF!</v>
      </c>
      <c r="D32" s="425" t="e">
        <f t="shared" si="1"/>
        <v>#REF!</v>
      </c>
      <c r="E32" s="387"/>
      <c r="F32" s="1178" t="str">
        <f t="shared" si="0"/>
        <v>Spare 9</v>
      </c>
      <c r="G32" s="1179"/>
      <c r="H32" s="386"/>
      <c r="I32" s="387"/>
      <c r="J32" s="341"/>
      <c r="K32" s="421" t="s">
        <v>2466</v>
      </c>
      <c r="L32" s="422" t="s">
        <v>2467</v>
      </c>
      <c r="M32" s="422" t="s">
        <v>2468</v>
      </c>
      <c r="N32" s="420" t="s">
        <v>2469</v>
      </c>
      <c r="O32" s="343"/>
      <c r="P32" s="343"/>
    </row>
    <row r="33" spans="1:16" s="342" customFormat="1" ht="16.600000000000001" thickBot="1" x14ac:dyDescent="0.25">
      <c r="A33" s="337"/>
      <c r="B33" s="387"/>
      <c r="C33" s="387"/>
      <c r="D33" s="387"/>
      <c r="E33" s="387"/>
      <c r="F33" s="1180" t="str">
        <f t="shared" si="0"/>
        <v>Spare 10</v>
      </c>
      <c r="G33" s="1181"/>
      <c r="H33" s="386"/>
      <c r="I33" s="387"/>
      <c r="J33" s="341"/>
      <c r="K33" s="426" t="s">
        <v>2470</v>
      </c>
      <c r="L33" s="427" t="s">
        <v>2471</v>
      </c>
      <c r="M33" s="427" t="s">
        <v>2472</v>
      </c>
      <c r="N33" s="428" t="s">
        <v>2473</v>
      </c>
      <c r="O33" s="343"/>
      <c r="P33" s="343"/>
    </row>
    <row r="34" spans="1:16" s="342" customFormat="1" ht="16.399999999999999" x14ac:dyDescent="0.25">
      <c r="A34" s="337"/>
      <c r="B34" s="387"/>
      <c r="C34" s="387"/>
      <c r="D34" s="387"/>
      <c r="E34" s="387"/>
      <c r="F34" s="1208" t="str">
        <f t="shared" si="0"/>
        <v>EXTERNAL ASSESSMENT</v>
      </c>
      <c r="G34" s="1209"/>
      <c r="H34" s="386"/>
      <c r="I34" s="387"/>
      <c r="J34" s="341"/>
      <c r="K34" s="429" t="s">
        <v>2474</v>
      </c>
      <c r="L34" s="430" t="s">
        <v>2475</v>
      </c>
      <c r="M34" s="430" t="s">
        <v>2476</v>
      </c>
      <c r="N34" s="431" t="s">
        <v>2474</v>
      </c>
      <c r="O34" s="343"/>
      <c r="P34" s="343"/>
    </row>
    <row r="35" spans="1:16" s="342" customFormat="1" ht="15.7" x14ac:dyDescent="0.2">
      <c r="A35" s="337"/>
      <c r="B35" s="387"/>
      <c r="C35" s="387"/>
      <c r="D35" s="387"/>
      <c r="E35" s="387"/>
      <c r="F35" s="1178" t="str">
        <f t="shared" si="0"/>
        <v>Compliance</v>
      </c>
      <c r="G35" s="1179"/>
      <c r="H35" s="386"/>
      <c r="I35" s="387"/>
      <c r="J35" s="341"/>
      <c r="K35" s="432" t="str">
        <f>K19</f>
        <v>Compliance</v>
      </c>
      <c r="L35" s="433" t="str">
        <f t="shared" ref="L35:N35" si="2">L19</f>
        <v>Conformité</v>
      </c>
      <c r="M35" s="433" t="str">
        <f t="shared" si="2"/>
        <v>Cumplimiento</v>
      </c>
      <c r="N35" s="399" t="str">
        <f t="shared" si="2"/>
        <v>Compliance</v>
      </c>
      <c r="O35" s="343"/>
      <c r="P35" s="343"/>
    </row>
    <row r="36" spans="1:16" s="342" customFormat="1" ht="40.65" x14ac:dyDescent="0.25">
      <c r="A36" s="337"/>
      <c r="B36" s="387"/>
      <c r="C36" s="387"/>
      <c r="D36" s="387"/>
      <c r="E36" s="387"/>
      <c r="F36" s="1178" t="str">
        <f t="shared" si="0"/>
        <v>Evidence document (specify document name, section number and page number)</v>
      </c>
      <c r="G36" s="1179"/>
      <c r="H36" s="386"/>
      <c r="I36" s="387"/>
      <c r="J36" s="341"/>
      <c r="K36" s="400" t="str">
        <f t="shared" ref="K36:N37" si="3">K20</f>
        <v>Evidence document (specify document name, section number and page number)</v>
      </c>
      <c r="L36" s="401" t="str">
        <f>L20</f>
        <v>Document requis (indiquer le nom du document et le numéro de section / page)</v>
      </c>
      <c r="M36" s="401" t="str">
        <f t="shared" si="3"/>
        <v>Documentación proporcionada (nombre del documento, número de sección / página)</v>
      </c>
      <c r="N36" s="399" t="str">
        <f t="shared" si="3"/>
        <v>Evidence document</v>
      </c>
      <c r="O36" s="343"/>
      <c r="P36" s="343"/>
    </row>
    <row r="37" spans="1:16" s="342" customFormat="1" ht="40.65" x14ac:dyDescent="0.25">
      <c r="A37" s="337"/>
      <c r="B37" s="387"/>
      <c r="C37" s="387"/>
      <c r="D37" s="387"/>
      <c r="E37" s="387"/>
      <c r="F37" s="1178" t="str">
        <f t="shared" si="0"/>
        <v>Comments 
(include notes on how the practice is implemented)</v>
      </c>
      <c r="G37" s="1179"/>
      <c r="H37" s="386"/>
      <c r="I37" s="387"/>
      <c r="J37" s="341"/>
      <c r="K37" s="400" t="str">
        <f>K21</f>
        <v>Comments 
(include notes on how the practice is implemented)</v>
      </c>
      <c r="L37" s="401" t="str">
        <f>L21</f>
        <v>Commentaires (expliquer comment la pratique est mise en œuvre)</v>
      </c>
      <c r="M37" s="401" t="str">
        <f t="shared" si="3"/>
        <v>Comentarios (incluir notas sobre cómo se implementó la práctica)</v>
      </c>
      <c r="N37" s="399" t="str">
        <f t="shared" si="3"/>
        <v>Comments</v>
      </c>
      <c r="O37" s="343"/>
      <c r="P37" s="343"/>
    </row>
    <row r="38" spans="1:16" s="342" customFormat="1" ht="16.399999999999999" x14ac:dyDescent="0.25">
      <c r="A38" s="337"/>
      <c r="B38" s="387"/>
      <c r="C38" s="387"/>
      <c r="D38" s="387"/>
      <c r="E38" s="387"/>
      <c r="F38" s="1178" t="str">
        <f t="shared" si="0"/>
        <v>Recommendation to Provider</v>
      </c>
      <c r="G38" s="1179"/>
      <c r="H38" s="386"/>
      <c r="I38" s="387"/>
      <c r="J38" s="341"/>
      <c r="K38" s="400" t="s">
        <v>2477</v>
      </c>
      <c r="L38" s="401" t="s">
        <v>2478</v>
      </c>
      <c r="M38" s="401" t="s">
        <v>2479</v>
      </c>
      <c r="N38" s="402"/>
      <c r="O38" s="343"/>
      <c r="P38" s="343"/>
    </row>
    <row r="39" spans="1:16" s="342" customFormat="1" ht="17.149999999999999" thickBot="1" x14ac:dyDescent="0.3">
      <c r="A39" s="337"/>
      <c r="B39" s="387"/>
      <c r="C39" s="387"/>
      <c r="D39" s="387"/>
      <c r="E39" s="387"/>
      <c r="F39" s="1180" t="str">
        <f t="shared" si="0"/>
        <v>Reviewer name</v>
      </c>
      <c r="G39" s="1181"/>
      <c r="H39" s="386"/>
      <c r="I39" s="387"/>
      <c r="J39" s="341"/>
      <c r="K39" s="406" t="s">
        <v>2432</v>
      </c>
      <c r="L39" s="407" t="s">
        <v>2433</v>
      </c>
      <c r="M39" s="407" t="s">
        <v>2434</v>
      </c>
      <c r="N39" s="408" t="s">
        <v>2432</v>
      </c>
      <c r="O39" s="343"/>
      <c r="P39" s="343"/>
    </row>
    <row r="40" spans="1:16" s="342" customFormat="1" ht="16.399999999999999" x14ac:dyDescent="0.25">
      <c r="A40" s="337"/>
      <c r="B40" s="387"/>
      <c r="C40" s="387"/>
      <c r="D40" s="387"/>
      <c r="E40" s="387"/>
      <c r="F40" s="1206" t="str">
        <f t="shared" si="0"/>
        <v>Guidance notes for Assessor</v>
      </c>
      <c r="G40" s="1207"/>
      <c r="H40" s="386"/>
      <c r="I40" s="387"/>
      <c r="J40" s="341"/>
      <c r="K40" s="412" t="s">
        <v>2480</v>
      </c>
      <c r="L40" s="413" t="s">
        <v>2481</v>
      </c>
      <c r="M40" s="413" t="s">
        <v>2482</v>
      </c>
      <c r="N40" s="434" t="s">
        <v>2480</v>
      </c>
      <c r="O40" s="343"/>
      <c r="P40" s="343"/>
    </row>
    <row r="41" spans="1:16" s="342" customFormat="1" ht="27.1" x14ac:dyDescent="0.25">
      <c r="A41" s="337"/>
      <c r="B41" s="387"/>
      <c r="C41" s="387"/>
      <c r="D41" s="387"/>
      <c r="E41" s="387"/>
      <c r="F41" s="1178" t="str">
        <f t="shared" si="0"/>
        <v>Scheme Operator comments</v>
      </c>
      <c r="G41" s="1179"/>
      <c r="H41" s="435"/>
      <c r="I41" s="436"/>
      <c r="J41" s="437"/>
      <c r="K41" s="438" t="s">
        <v>2483</v>
      </c>
      <c r="L41" s="439" t="s">
        <v>2484</v>
      </c>
      <c r="M41" s="439" t="s">
        <v>2485</v>
      </c>
      <c r="N41" s="440" t="s">
        <v>2483</v>
      </c>
      <c r="O41" s="343"/>
      <c r="P41" s="343"/>
    </row>
    <row r="42" spans="1:16" s="342" customFormat="1" ht="27.1" x14ac:dyDescent="0.25">
      <c r="A42" s="337"/>
      <c r="B42" s="387"/>
      <c r="C42" s="387"/>
      <c r="D42" s="387"/>
      <c r="E42" s="387"/>
      <c r="F42" s="1178" t="str">
        <f t="shared" si="0"/>
        <v>Assessor's response to Scheme Operator</v>
      </c>
      <c r="G42" s="1179"/>
      <c r="H42" s="435"/>
      <c r="I42" s="436"/>
      <c r="J42" s="437"/>
      <c r="K42" s="438" t="s">
        <v>2486</v>
      </c>
      <c r="L42" s="439" t="s">
        <v>2487</v>
      </c>
      <c r="M42" s="439" t="s">
        <v>2488</v>
      </c>
      <c r="N42" s="440" t="s">
        <v>2486</v>
      </c>
      <c r="O42" s="343"/>
      <c r="P42" s="343"/>
    </row>
    <row r="43" spans="1:16" s="342" customFormat="1" ht="27.1" x14ac:dyDescent="0.25">
      <c r="A43" s="337"/>
      <c r="B43" s="387"/>
      <c r="C43" s="387"/>
      <c r="D43" s="387"/>
      <c r="E43" s="387"/>
      <c r="F43" s="1178" t="str">
        <f t="shared" si="0"/>
        <v>Scheme Operator conclusion</v>
      </c>
      <c r="G43" s="1179"/>
      <c r="H43" s="435"/>
      <c r="I43" s="436"/>
      <c r="J43" s="437"/>
      <c r="K43" s="438" t="s">
        <v>2489</v>
      </c>
      <c r="L43" s="439" t="s">
        <v>2490</v>
      </c>
      <c r="M43" s="439" t="s">
        <v>2491</v>
      </c>
      <c r="N43" s="440" t="s">
        <v>2489</v>
      </c>
      <c r="O43" s="343"/>
      <c r="P43" s="343"/>
    </row>
    <row r="44" spans="1:16" s="342" customFormat="1" ht="16.25" customHeight="1" x14ac:dyDescent="0.25">
      <c r="A44" s="337"/>
      <c r="B44" s="387"/>
      <c r="C44" s="387"/>
      <c r="D44" s="387"/>
      <c r="E44" s="387"/>
      <c r="F44" s="1178" t="str">
        <f t="shared" si="0"/>
        <v>Spare 15</v>
      </c>
      <c r="G44" s="1179"/>
      <c r="H44" s="386"/>
      <c r="I44" s="387"/>
      <c r="J44" s="341"/>
      <c r="K44" s="418" t="s">
        <v>2492</v>
      </c>
      <c r="L44" s="419" t="s">
        <v>2493</v>
      </c>
      <c r="M44" s="419" t="s">
        <v>2494</v>
      </c>
      <c r="N44" s="420" t="s">
        <v>2495</v>
      </c>
      <c r="O44" s="343"/>
      <c r="P44" s="343"/>
    </row>
    <row r="45" spans="1:16" s="342" customFormat="1" ht="16.25" customHeight="1" x14ac:dyDescent="0.25">
      <c r="A45" s="337"/>
      <c r="B45" s="387"/>
      <c r="C45" s="387"/>
      <c r="D45" s="387"/>
      <c r="E45" s="387"/>
      <c r="F45" s="1178" t="str">
        <f t="shared" si="0"/>
        <v>Spare 16</v>
      </c>
      <c r="G45" s="1179"/>
      <c r="H45" s="386"/>
      <c r="I45" s="387"/>
      <c r="J45" s="341"/>
      <c r="K45" s="418" t="s">
        <v>2496</v>
      </c>
      <c r="L45" s="419" t="s">
        <v>2497</v>
      </c>
      <c r="M45" s="419" t="s">
        <v>2498</v>
      </c>
      <c r="N45" s="420" t="s">
        <v>2499</v>
      </c>
      <c r="O45" s="343"/>
      <c r="P45" s="343"/>
    </row>
    <row r="46" spans="1:16" s="342" customFormat="1" ht="16.25" customHeight="1" x14ac:dyDescent="0.25">
      <c r="A46" s="337"/>
      <c r="B46" s="387"/>
      <c r="C46" s="387"/>
      <c r="D46" s="387"/>
      <c r="E46" s="387"/>
      <c r="F46" s="1178" t="str">
        <f t="shared" si="0"/>
        <v>Spare 17</v>
      </c>
      <c r="G46" s="1179"/>
      <c r="H46" s="386"/>
      <c r="I46" s="387"/>
      <c r="J46" s="341"/>
      <c r="K46" s="421" t="s">
        <v>2500</v>
      </c>
      <c r="L46" s="422" t="s">
        <v>2501</v>
      </c>
      <c r="M46" s="422" t="s">
        <v>2502</v>
      </c>
      <c r="N46" s="420" t="s">
        <v>2503</v>
      </c>
      <c r="O46" s="343"/>
      <c r="P46" s="343"/>
    </row>
    <row r="47" spans="1:16" s="342" customFormat="1" ht="16.25" customHeight="1" x14ac:dyDescent="0.25">
      <c r="A47" s="337"/>
      <c r="B47" s="387"/>
      <c r="C47" s="387"/>
      <c r="D47" s="387"/>
      <c r="E47" s="387"/>
      <c r="F47" s="1178" t="str">
        <f t="shared" si="0"/>
        <v>Spare 18</v>
      </c>
      <c r="G47" s="1179"/>
      <c r="H47" s="386"/>
      <c r="I47" s="387"/>
      <c r="J47" s="341"/>
      <c r="K47" s="421" t="s">
        <v>2504</v>
      </c>
      <c r="L47" s="422" t="s">
        <v>2505</v>
      </c>
      <c r="M47" s="422" t="s">
        <v>2506</v>
      </c>
      <c r="N47" s="420" t="s">
        <v>2507</v>
      </c>
      <c r="O47" s="343"/>
      <c r="P47" s="343"/>
    </row>
    <row r="48" spans="1:16" s="342" customFormat="1" ht="16.25" customHeight="1" x14ac:dyDescent="0.25">
      <c r="A48" s="337"/>
      <c r="B48" s="387"/>
      <c r="C48" s="387"/>
      <c r="D48" s="387"/>
      <c r="E48" s="387"/>
      <c r="F48" s="1178" t="str">
        <f t="shared" si="0"/>
        <v>Spare 19</v>
      </c>
      <c r="G48" s="1179"/>
      <c r="H48" s="386"/>
      <c r="I48" s="387"/>
      <c r="J48" s="341"/>
      <c r="K48" s="421" t="s">
        <v>2508</v>
      </c>
      <c r="L48" s="422" t="s">
        <v>2509</v>
      </c>
      <c r="M48" s="422" t="s">
        <v>2510</v>
      </c>
      <c r="N48" s="420" t="s">
        <v>2511</v>
      </c>
      <c r="O48" s="343"/>
      <c r="P48" s="343"/>
    </row>
    <row r="49" spans="1:16" s="342" customFormat="1" ht="16.75" customHeight="1" thickBot="1" x14ac:dyDescent="0.3">
      <c r="A49" s="337"/>
      <c r="B49" s="387"/>
      <c r="C49" s="387"/>
      <c r="D49" s="387"/>
      <c r="E49" s="387"/>
      <c r="F49" s="1202" t="str">
        <f t="shared" si="0"/>
        <v>Spare 20</v>
      </c>
      <c r="G49" s="1203"/>
      <c r="H49" s="386"/>
      <c r="I49" s="387"/>
      <c r="J49" s="341"/>
      <c r="K49" s="426" t="s">
        <v>2512</v>
      </c>
      <c r="L49" s="427" t="s">
        <v>2513</v>
      </c>
      <c r="M49" s="427" t="s">
        <v>2514</v>
      </c>
      <c r="N49" s="428" t="s">
        <v>2515</v>
      </c>
      <c r="O49" s="343"/>
      <c r="P49" s="343"/>
    </row>
    <row r="50" spans="1:16" s="342" customFormat="1" ht="17.149999999999999" thickBot="1" x14ac:dyDescent="0.3">
      <c r="A50" s="337"/>
      <c r="B50" s="387"/>
      <c r="C50" s="387"/>
      <c r="D50" s="387"/>
      <c r="E50" s="387"/>
      <c r="F50" s="387"/>
      <c r="G50" s="387"/>
      <c r="H50" s="386"/>
      <c r="I50" s="387"/>
      <c r="J50" s="341"/>
      <c r="K50" s="441"/>
      <c r="L50" s="442"/>
      <c r="M50" s="442"/>
      <c r="N50" s="443"/>
      <c r="O50" s="343"/>
      <c r="P50" s="343"/>
    </row>
    <row r="51" spans="1:16" s="441" customFormat="1" ht="16.399999999999999" x14ac:dyDescent="0.25">
      <c r="A51" s="337"/>
      <c r="B51" s="385"/>
      <c r="C51" s="385"/>
      <c r="D51" s="385"/>
      <c r="E51" s="385"/>
      <c r="F51" s="444" t="s">
        <v>2516</v>
      </c>
      <c r="G51" s="445"/>
      <c r="H51" s="386"/>
      <c r="I51" s="385"/>
      <c r="J51" s="341"/>
      <c r="K51" s="388" t="s">
        <v>2517</v>
      </c>
      <c r="L51" s="446"/>
      <c r="M51" s="446"/>
      <c r="N51" s="447"/>
    </row>
    <row r="52" spans="1:16" s="441" customFormat="1" ht="17.149999999999999" thickBot="1" x14ac:dyDescent="0.3">
      <c r="A52" s="337"/>
      <c r="B52" s="385"/>
      <c r="C52" s="385"/>
      <c r="D52" s="385"/>
      <c r="E52" s="385"/>
      <c r="F52" s="448" t="s">
        <v>2518</v>
      </c>
      <c r="G52" s="449"/>
      <c r="H52" s="386"/>
      <c r="I52" s="450"/>
      <c r="J52" s="341"/>
      <c r="K52" s="391" t="str">
        <f>$F$83</f>
        <v>EN</v>
      </c>
      <c r="L52" s="392" t="str">
        <f>$F$84</f>
        <v>FR</v>
      </c>
      <c r="M52" s="392" t="str">
        <f>$F$85</f>
        <v>ES</v>
      </c>
      <c r="N52" s="393" t="str">
        <f>$F$86</f>
        <v>YY</v>
      </c>
      <c r="O52" s="451"/>
    </row>
    <row r="53" spans="1:16" s="441" customFormat="1" ht="16.399999999999999" x14ac:dyDescent="0.25">
      <c r="A53" s="337"/>
      <c r="B53" s="385"/>
      <c r="C53" s="385"/>
      <c r="D53" s="385"/>
      <c r="E53" s="385"/>
      <c r="F53" s="452">
        <v>1</v>
      </c>
      <c r="G53" s="453" t="str">
        <f t="shared" ref="G53:G59" si="4">CHOOSE(LanguageNumber,K53,L53,M53,N53)</f>
        <v>Yes</v>
      </c>
      <c r="H53" s="386"/>
      <c r="I53" s="385"/>
      <c r="J53" s="454"/>
      <c r="K53" s="455" t="s">
        <v>2519</v>
      </c>
      <c r="L53" s="456" t="s">
        <v>2520</v>
      </c>
      <c r="M53" s="457" t="s">
        <v>2521</v>
      </c>
      <c r="N53" s="414" t="s">
        <v>2522</v>
      </c>
      <c r="O53" s="458"/>
    </row>
    <row r="54" spans="1:16" s="441" customFormat="1" ht="16.399999999999999" x14ac:dyDescent="0.25">
      <c r="A54" s="337"/>
      <c r="B54" s="385"/>
      <c r="C54" s="385"/>
      <c r="D54" s="385"/>
      <c r="E54" s="385"/>
      <c r="F54" s="459">
        <v>2</v>
      </c>
      <c r="G54" s="460" t="str">
        <f t="shared" si="4"/>
        <v>Partial</v>
      </c>
      <c r="H54" s="386"/>
      <c r="I54" s="385"/>
      <c r="J54" s="454"/>
      <c r="K54" s="421" t="s">
        <v>2523</v>
      </c>
      <c r="L54" s="422" t="s">
        <v>2524</v>
      </c>
      <c r="M54" s="419" t="s">
        <v>2525</v>
      </c>
      <c r="N54" s="420" t="s">
        <v>2526</v>
      </c>
      <c r="O54" s="458"/>
    </row>
    <row r="55" spans="1:16" s="441" customFormat="1" ht="16.399999999999999" x14ac:dyDescent="0.25">
      <c r="A55" s="337"/>
      <c r="B55" s="461"/>
      <c r="C55" s="385"/>
      <c r="D55" s="385"/>
      <c r="E55" s="385"/>
      <c r="F55" s="459">
        <v>3</v>
      </c>
      <c r="G55" s="460" t="str">
        <f t="shared" si="4"/>
        <v>No</v>
      </c>
      <c r="H55" s="386"/>
      <c r="I55" s="385"/>
      <c r="J55" s="454"/>
      <c r="K55" s="421" t="s">
        <v>2527</v>
      </c>
      <c r="L55" s="422" t="s">
        <v>2528</v>
      </c>
      <c r="M55" s="398" t="s">
        <v>280</v>
      </c>
      <c r="N55" s="420" t="s">
        <v>2529</v>
      </c>
      <c r="O55" s="458"/>
    </row>
    <row r="56" spans="1:16" s="441" customFormat="1" ht="16.399999999999999" x14ac:dyDescent="0.25">
      <c r="A56" s="337"/>
      <c r="B56" s="385"/>
      <c r="C56" s="385"/>
      <c r="D56" s="385"/>
      <c r="E56" s="385"/>
      <c r="F56" s="459">
        <v>4</v>
      </c>
      <c r="G56" s="460" t="str">
        <f t="shared" si="4"/>
        <v>N/A</v>
      </c>
      <c r="H56" s="386"/>
      <c r="I56" s="385"/>
      <c r="J56" s="454"/>
      <c r="K56" s="421" t="s">
        <v>281</v>
      </c>
      <c r="L56" s="422" t="s">
        <v>2530</v>
      </c>
      <c r="M56" s="398" t="s">
        <v>281</v>
      </c>
      <c r="N56" s="420" t="s">
        <v>2531</v>
      </c>
      <c r="O56" s="458"/>
    </row>
    <row r="57" spans="1:16" s="441" customFormat="1" ht="17.149999999999999" thickBot="1" x14ac:dyDescent="0.3">
      <c r="A57" s="337"/>
      <c r="B57" s="461"/>
      <c r="C57" s="461"/>
      <c r="D57" s="461"/>
      <c r="E57" s="461"/>
      <c r="F57" s="462"/>
      <c r="G57" s="463" t="str">
        <f t="shared" si="4"/>
        <v>Other</v>
      </c>
      <c r="H57" s="386"/>
      <c r="I57" s="385"/>
      <c r="J57" s="454"/>
      <c r="K57" s="426" t="s">
        <v>2532</v>
      </c>
      <c r="L57" s="427" t="s">
        <v>2533</v>
      </c>
      <c r="M57" s="407" t="s">
        <v>2534</v>
      </c>
      <c r="N57" s="428" t="s">
        <v>2535</v>
      </c>
      <c r="O57" s="458"/>
    </row>
    <row r="58" spans="1:16" s="441" customFormat="1" ht="16.399999999999999" x14ac:dyDescent="0.25">
      <c r="A58" s="337"/>
      <c r="B58" s="461"/>
      <c r="C58" s="461"/>
      <c r="D58" s="461"/>
      <c r="E58" s="461"/>
      <c r="F58" s="461"/>
      <c r="G58" s="464" t="str">
        <f t="shared" si="4"/>
        <v>Yes</v>
      </c>
      <c r="H58" s="386"/>
      <c r="I58" s="385"/>
      <c r="J58" s="454"/>
      <c r="K58" s="455" t="str">
        <f>K53</f>
        <v>Yes</v>
      </c>
      <c r="L58" s="456" t="str">
        <f t="shared" ref="L58:N58" si="5">L53</f>
        <v>Oui</v>
      </c>
      <c r="M58" s="413" t="str">
        <f t="shared" si="5"/>
        <v>Si</v>
      </c>
      <c r="N58" s="414" t="str">
        <f t="shared" si="5"/>
        <v>Y4</v>
      </c>
      <c r="O58" s="458"/>
    </row>
    <row r="59" spans="1:16" s="441" customFormat="1" ht="17.149999999999999" thickBot="1" x14ac:dyDescent="0.3">
      <c r="A59" s="337"/>
      <c r="B59" s="461"/>
      <c r="C59" s="461"/>
      <c r="D59" s="461"/>
      <c r="E59" s="461"/>
      <c r="F59" s="461"/>
      <c r="G59" s="465" t="str">
        <f t="shared" si="4"/>
        <v>No</v>
      </c>
      <c r="H59" s="386"/>
      <c r="I59" s="385"/>
      <c r="J59" s="454"/>
      <c r="K59" s="426" t="str">
        <f>K55</f>
        <v>No</v>
      </c>
      <c r="L59" s="427" t="str">
        <f t="shared" ref="L59:N59" si="6">L55</f>
        <v>Non</v>
      </c>
      <c r="M59" s="407" t="str">
        <f t="shared" si="6"/>
        <v>No</v>
      </c>
      <c r="N59" s="428" t="str">
        <f t="shared" si="6"/>
        <v>N4</v>
      </c>
      <c r="O59" s="466"/>
    </row>
    <row r="60" spans="1:16" s="441" customFormat="1" ht="17.149999999999999" thickBot="1" x14ac:dyDescent="0.3">
      <c r="A60" s="337"/>
      <c r="B60" s="461"/>
      <c r="C60" s="385"/>
      <c r="D60" s="461"/>
      <c r="E60" s="461"/>
      <c r="F60" s="461"/>
      <c r="G60" s="461"/>
      <c r="H60" s="386"/>
      <c r="I60" s="385"/>
      <c r="J60" s="454"/>
      <c r="K60" s="467" t="s">
        <v>2536</v>
      </c>
      <c r="L60" s="467"/>
      <c r="M60" s="467"/>
      <c r="N60" s="467"/>
    </row>
    <row r="61" spans="1:16" s="441" customFormat="1" ht="14.45" customHeight="1" x14ac:dyDescent="0.25">
      <c r="A61" s="337"/>
      <c r="B61" s="461"/>
      <c r="C61" s="385"/>
      <c r="D61" s="461"/>
      <c r="E61" s="461"/>
      <c r="F61" s="1204" t="s">
        <v>2537</v>
      </c>
      <c r="G61" s="1205"/>
      <c r="H61" s="468"/>
      <c r="I61" s="385"/>
      <c r="J61" s="454"/>
      <c r="K61" s="388" t="s">
        <v>2538</v>
      </c>
      <c r="L61" s="469"/>
      <c r="M61" s="469"/>
      <c r="N61" s="470"/>
    </row>
    <row r="62" spans="1:16" s="441" customFormat="1" ht="28.9" customHeight="1" thickBot="1" x14ac:dyDescent="0.3">
      <c r="A62" s="337"/>
      <c r="B62" s="461"/>
      <c r="C62" s="385"/>
      <c r="D62" s="461"/>
      <c r="E62" s="461"/>
      <c r="F62" s="1184" t="s">
        <v>2539</v>
      </c>
      <c r="G62" s="1185"/>
      <c r="H62" s="468"/>
      <c r="I62" s="385"/>
      <c r="J62" s="454"/>
      <c r="K62" s="391" t="str">
        <f>$F$83</f>
        <v>EN</v>
      </c>
      <c r="L62" s="392" t="str">
        <f>$F$84</f>
        <v>FR</v>
      </c>
      <c r="M62" s="392" t="str">
        <f>$F$85</f>
        <v>ES</v>
      </c>
      <c r="N62" s="393" t="str">
        <f>$F$86</f>
        <v>YY</v>
      </c>
    </row>
    <row r="63" spans="1:16" s="441" customFormat="1" ht="16.399999999999999" x14ac:dyDescent="0.25">
      <c r="A63" s="337"/>
      <c r="B63" s="461"/>
      <c r="C63" s="385"/>
      <c r="D63" s="461"/>
      <c r="E63" s="461"/>
      <c r="F63" s="1192" t="str">
        <f>CHOOSE(LanguageNumber,K63,L63,M63,N63)</f>
        <v>Required</v>
      </c>
      <c r="G63" s="1193"/>
      <c r="H63" s="468"/>
      <c r="I63" s="385"/>
      <c r="J63" s="471"/>
      <c r="K63" s="472" t="s">
        <v>287</v>
      </c>
      <c r="L63" s="473" t="s">
        <v>2540</v>
      </c>
      <c r="M63" s="473" t="s">
        <v>2541</v>
      </c>
      <c r="N63" s="474" t="s">
        <v>2542</v>
      </c>
    </row>
    <row r="64" spans="1:16" s="441" customFormat="1" ht="16.399999999999999" x14ac:dyDescent="0.25">
      <c r="A64" s="337"/>
      <c r="B64" s="461"/>
      <c r="C64" s="385"/>
      <c r="D64" s="461"/>
      <c r="E64" s="461"/>
      <c r="F64" s="1194" t="str">
        <f>CHOOSE(LanguageNumber,K64,L64,M64,N64)</f>
        <v>Recommended</v>
      </c>
      <c r="G64" s="1195"/>
      <c r="H64" s="468"/>
      <c r="I64" s="385"/>
      <c r="J64" s="471"/>
      <c r="K64" s="397" t="s">
        <v>316</v>
      </c>
      <c r="L64" s="398" t="s">
        <v>2543</v>
      </c>
      <c r="M64" s="398" t="s">
        <v>2544</v>
      </c>
      <c r="N64" s="475" t="s">
        <v>2545</v>
      </c>
    </row>
    <row r="65" spans="1:16" s="441" customFormat="1" ht="16.399999999999999" x14ac:dyDescent="0.25">
      <c r="A65" s="337"/>
      <c r="B65" s="461"/>
      <c r="C65" s="385"/>
      <c r="D65" s="461"/>
      <c r="E65" s="461"/>
      <c r="F65" s="1196" t="str">
        <f>CHOOSE(LanguageNumber,K65,L65,M65,N65)</f>
        <v>Standard required</v>
      </c>
      <c r="G65" s="1197"/>
      <c r="H65" s="468"/>
      <c r="I65" s="385"/>
      <c r="J65" s="471"/>
      <c r="K65" s="400" t="s">
        <v>299</v>
      </c>
      <c r="L65" s="401" t="s">
        <v>2546</v>
      </c>
      <c r="M65" s="401" t="s">
        <v>2547</v>
      </c>
      <c r="N65" s="476" t="s">
        <v>2548</v>
      </c>
      <c r="P65" s="477"/>
    </row>
    <row r="66" spans="1:16" s="441" customFormat="1" ht="17.149999999999999" thickBot="1" x14ac:dyDescent="0.3">
      <c r="A66" s="337"/>
      <c r="B66" s="461"/>
      <c r="C66" s="385"/>
      <c r="D66" s="461"/>
      <c r="E66" s="461"/>
      <c r="F66" s="1198" t="str">
        <f>CHOOSE(LanguageNumber,K66,L66,M66,N66)</f>
        <v>Urgent required</v>
      </c>
      <c r="G66" s="1199"/>
      <c r="H66" s="478"/>
      <c r="I66" s="479"/>
      <c r="J66" s="471"/>
      <c r="K66" s="480" t="s">
        <v>2549</v>
      </c>
      <c r="L66" s="481" t="s">
        <v>2550</v>
      </c>
      <c r="M66" s="481" t="s">
        <v>2551</v>
      </c>
      <c r="N66" s="482" t="s">
        <v>2552</v>
      </c>
      <c r="P66" s="477"/>
    </row>
    <row r="67" spans="1:16" s="441" customFormat="1" ht="17.149999999999999" thickBot="1" x14ac:dyDescent="0.3">
      <c r="A67" s="337"/>
      <c r="B67" s="461"/>
      <c r="C67" s="385"/>
      <c r="D67" s="461"/>
      <c r="E67" s="461"/>
      <c r="F67" s="385"/>
      <c r="G67" s="385"/>
      <c r="H67" s="483"/>
      <c r="I67" s="385"/>
      <c r="J67" s="471"/>
      <c r="K67" s="484"/>
      <c r="P67" s="477"/>
    </row>
    <row r="68" spans="1:16" s="441" customFormat="1" ht="16.399999999999999" x14ac:dyDescent="0.25">
      <c r="A68" s="337"/>
      <c r="B68" s="461"/>
      <c r="C68" s="385"/>
      <c r="D68" s="461"/>
      <c r="E68" s="461"/>
      <c r="F68" s="1200" t="s">
        <v>2553</v>
      </c>
      <c r="G68" s="1201"/>
      <c r="H68" s="483"/>
      <c r="I68" s="385"/>
      <c r="J68" s="471"/>
      <c r="K68" s="388" t="s">
        <v>2553</v>
      </c>
      <c r="L68" s="389"/>
      <c r="M68" s="389"/>
      <c r="N68" s="390"/>
      <c r="P68" s="477"/>
    </row>
    <row r="69" spans="1:16" s="441" customFormat="1" ht="18.399999999999999" customHeight="1" thickBot="1" x14ac:dyDescent="0.3">
      <c r="A69" s="337"/>
      <c r="B69" s="461"/>
      <c r="C69" s="385"/>
      <c r="D69" s="461"/>
      <c r="E69" s="461"/>
      <c r="F69" s="1184" t="s">
        <v>2415</v>
      </c>
      <c r="G69" s="1185"/>
      <c r="H69" s="483"/>
      <c r="I69" s="385"/>
      <c r="J69" s="471"/>
      <c r="K69" s="391" t="str">
        <f>$F$83</f>
        <v>EN</v>
      </c>
      <c r="L69" s="392" t="str">
        <f>$F$84</f>
        <v>FR</v>
      </c>
      <c r="M69" s="392" t="str">
        <f>$F$85</f>
        <v>ES</v>
      </c>
      <c r="N69" s="393" t="str">
        <f>$F$86</f>
        <v>YY</v>
      </c>
      <c r="P69" s="477"/>
    </row>
    <row r="70" spans="1:16" s="441" customFormat="1" ht="16.399999999999999" x14ac:dyDescent="0.25">
      <c r="A70" s="337"/>
      <c r="B70" s="461"/>
      <c r="C70" s="385"/>
      <c r="D70" s="461"/>
      <c r="E70" s="461"/>
      <c r="F70" s="1186" t="str">
        <f t="shared" ref="F70:F79" si="7">CHOOSE(LanguageNumber,K70,L70,M70,N70)</f>
        <v>Principle</v>
      </c>
      <c r="G70" s="1187"/>
      <c r="H70" s="483"/>
      <c r="I70" s="385"/>
      <c r="J70" s="471"/>
      <c r="K70" s="485" t="s">
        <v>2</v>
      </c>
      <c r="L70" s="486" t="s">
        <v>6</v>
      </c>
      <c r="M70" s="487" t="s">
        <v>10</v>
      </c>
      <c r="N70" s="488" t="s">
        <v>2</v>
      </c>
      <c r="P70" s="477"/>
    </row>
    <row r="71" spans="1:16" s="441" customFormat="1" ht="16.399999999999999" x14ac:dyDescent="0.25">
      <c r="A71" s="337"/>
      <c r="B71" s="461"/>
      <c r="C71" s="385"/>
      <c r="D71" s="461"/>
      <c r="E71" s="461"/>
      <c r="F71" s="1188" t="str">
        <f t="shared" si="7"/>
        <v>Total</v>
      </c>
      <c r="G71" s="1189"/>
      <c r="H71" s="483"/>
      <c r="I71" s="385"/>
      <c r="J71" s="471"/>
      <c r="K71" s="489" t="s">
        <v>2411</v>
      </c>
      <c r="L71" s="490" t="s">
        <v>2411</v>
      </c>
      <c r="M71" s="401" t="s">
        <v>2411</v>
      </c>
      <c r="N71" s="491" t="s">
        <v>2411</v>
      </c>
      <c r="P71" s="477"/>
    </row>
    <row r="72" spans="1:16" s="441" customFormat="1" ht="16.399999999999999" x14ac:dyDescent="0.25">
      <c r="A72" s="337"/>
      <c r="B72" s="385"/>
      <c r="C72" s="385"/>
      <c r="D72" s="385"/>
      <c r="E72" s="385"/>
      <c r="F72" s="1188" t="str">
        <f t="shared" si="7"/>
        <v>All</v>
      </c>
      <c r="G72" s="1189"/>
      <c r="H72" s="483"/>
      <c r="I72" s="385"/>
      <c r="J72" s="471"/>
      <c r="K72" s="489" t="s">
        <v>2554</v>
      </c>
      <c r="L72" s="490" t="s">
        <v>2555</v>
      </c>
      <c r="M72" s="401" t="s">
        <v>2556</v>
      </c>
      <c r="N72" s="491" t="s">
        <v>2554</v>
      </c>
      <c r="P72" s="477"/>
    </row>
    <row r="73" spans="1:16" s="441" customFormat="1" ht="16.399999999999999" x14ac:dyDescent="0.25">
      <c r="A73" s="337"/>
      <c r="B73" s="385"/>
      <c r="C73" s="385"/>
      <c r="D73" s="385"/>
      <c r="E73" s="385"/>
      <c r="F73" s="1190" t="str">
        <f t="shared" si="7"/>
        <v>All Categories</v>
      </c>
      <c r="G73" s="1191"/>
      <c r="H73" s="483"/>
      <c r="I73" s="385"/>
      <c r="J73" s="471"/>
      <c r="K73" s="489" t="s">
        <v>2557</v>
      </c>
      <c r="L73" s="490" t="s">
        <v>2558</v>
      </c>
      <c r="M73" s="401" t="s">
        <v>2559</v>
      </c>
      <c r="N73" s="491" t="s">
        <v>2557</v>
      </c>
      <c r="P73" s="477"/>
    </row>
    <row r="74" spans="1:16" s="441" customFormat="1" ht="17.149999999999999" thickBot="1" x14ac:dyDescent="0.3">
      <c r="A74" s="337"/>
      <c r="B74" s="385"/>
      <c r="C74" s="385"/>
      <c r="D74" s="385"/>
      <c r="E74" s="385"/>
      <c r="F74" s="1190" t="str">
        <f t="shared" si="7"/>
        <v>All Principles</v>
      </c>
      <c r="G74" s="1191"/>
      <c r="H74" s="483"/>
      <c r="I74" s="385"/>
      <c r="J74" s="471"/>
      <c r="K74" s="489" t="s">
        <v>2560</v>
      </c>
      <c r="L74" s="490" t="s">
        <v>2561</v>
      </c>
      <c r="M74" s="401" t="s">
        <v>2562</v>
      </c>
      <c r="N74" s="491" t="s">
        <v>2560</v>
      </c>
      <c r="P74" s="477"/>
    </row>
    <row r="75" spans="1:16" s="441" customFormat="1" ht="16.399999999999999" x14ac:dyDescent="0.25">
      <c r="A75" s="337"/>
      <c r="B75" s="385"/>
      <c r="C75" s="385"/>
      <c r="D75" s="385"/>
      <c r="E75" s="385"/>
      <c r="F75" s="1176" t="str">
        <f t="shared" si="7"/>
        <v>Compliance</v>
      </c>
      <c r="G75" s="1177"/>
      <c r="H75" s="483"/>
      <c r="I75" s="385"/>
      <c r="J75" s="471"/>
      <c r="K75" s="492" t="str">
        <f>K19</f>
        <v>Compliance</v>
      </c>
      <c r="L75" s="493" t="str">
        <f>L19</f>
        <v>Conformité</v>
      </c>
      <c r="M75" s="493" t="str">
        <f>M19</f>
        <v>Cumplimiento</v>
      </c>
      <c r="N75" s="494" t="str">
        <f>N19</f>
        <v>Compliance</v>
      </c>
      <c r="P75" s="477"/>
    </row>
    <row r="76" spans="1:16" s="441" customFormat="1" ht="16.399999999999999" x14ac:dyDescent="0.25">
      <c r="A76" s="337"/>
      <c r="B76" s="385"/>
      <c r="C76" s="385"/>
      <c r="D76" s="385"/>
      <c r="E76" s="385"/>
      <c r="F76" s="1178" t="str">
        <f t="shared" si="7"/>
        <v>Overall compliance</v>
      </c>
      <c r="G76" s="1179"/>
      <c r="H76" s="483"/>
      <c r="I76" s="385"/>
      <c r="J76" s="471"/>
      <c r="K76" s="495" t="s">
        <v>2563</v>
      </c>
      <c r="L76" s="496" t="s">
        <v>2564</v>
      </c>
      <c r="M76" s="497" t="s">
        <v>2565</v>
      </c>
      <c r="N76" s="498" t="s">
        <v>2563</v>
      </c>
      <c r="P76" s="477"/>
    </row>
    <row r="77" spans="1:16" s="441" customFormat="1" ht="16.399999999999999" x14ac:dyDescent="0.25">
      <c r="A77" s="337"/>
      <c r="B77" s="385"/>
      <c r="C77" s="385"/>
      <c r="D77" s="385"/>
      <c r="E77" s="385"/>
      <c r="F77" s="1178" t="str">
        <f t="shared" si="7"/>
        <v>Compliance by Sub-Principle</v>
      </c>
      <c r="G77" s="1179"/>
      <c r="H77" s="483"/>
      <c r="I77" s="385"/>
      <c r="J77" s="471"/>
      <c r="K77" s="495" t="s">
        <v>2566</v>
      </c>
      <c r="L77" s="496" t="s">
        <v>2567</v>
      </c>
      <c r="M77" s="497" t="s">
        <v>2568</v>
      </c>
      <c r="N77" s="498" t="s">
        <v>2566</v>
      </c>
      <c r="P77" s="477"/>
    </row>
    <row r="78" spans="1:16" s="441" customFormat="1" ht="17.149999999999999" thickBot="1" x14ac:dyDescent="0.3">
      <c r="A78" s="337"/>
      <c r="B78" s="385"/>
      <c r="C78" s="385"/>
      <c r="D78" s="385"/>
      <c r="E78" s="385"/>
      <c r="F78" s="1178" t="str">
        <f t="shared" si="7"/>
        <v>(N/A indicators excluded)</v>
      </c>
      <c r="G78" s="1179"/>
      <c r="H78" s="483"/>
      <c r="I78" s="385"/>
      <c r="J78" s="471"/>
      <c r="K78" s="499" t="s">
        <v>2569</v>
      </c>
      <c r="L78" s="500" t="s">
        <v>2570</v>
      </c>
      <c r="M78" s="501" t="s">
        <v>2571</v>
      </c>
      <c r="N78" s="502" t="s">
        <v>2569</v>
      </c>
      <c r="P78" s="477"/>
    </row>
    <row r="79" spans="1:16" s="441" customFormat="1" ht="17.149999999999999" thickBot="1" x14ac:dyDescent="0.3">
      <c r="A79" s="337"/>
      <c r="B79" s="385"/>
      <c r="C79" s="385"/>
      <c r="D79" s="385"/>
      <c r="E79" s="385"/>
      <c r="F79" s="1180" t="str">
        <f t="shared" si="7"/>
        <v>Filter</v>
      </c>
      <c r="G79" s="1181"/>
      <c r="H79" s="483"/>
      <c r="I79" s="385"/>
      <c r="J79" s="471"/>
      <c r="K79" s="503" t="s">
        <v>2572</v>
      </c>
      <c r="L79" s="504" t="s">
        <v>2573</v>
      </c>
      <c r="M79" s="481" t="s">
        <v>2574</v>
      </c>
      <c r="N79" s="505" t="s">
        <v>2572</v>
      </c>
      <c r="P79" s="477"/>
    </row>
    <row r="80" spans="1:16" s="441" customFormat="1" ht="17.149999999999999" thickBot="1" x14ac:dyDescent="0.3">
      <c r="A80" s="337"/>
      <c r="B80" s="385"/>
      <c r="C80" s="385"/>
      <c r="D80" s="385"/>
      <c r="E80" s="385"/>
      <c r="F80" s="385"/>
      <c r="G80" s="385"/>
      <c r="H80" s="483"/>
      <c r="I80" s="385"/>
      <c r="J80" s="471"/>
      <c r="K80" s="442"/>
      <c r="L80" s="442"/>
      <c r="M80" s="442"/>
      <c r="N80" s="442"/>
      <c r="P80" s="477"/>
    </row>
    <row r="81" spans="1:34" s="441" customFormat="1" x14ac:dyDescent="0.25">
      <c r="A81" s="506"/>
      <c r="B81" s="506"/>
      <c r="C81" s="506"/>
      <c r="D81" s="506"/>
      <c r="E81" s="506"/>
      <c r="F81" s="507" t="s">
        <v>2575</v>
      </c>
      <c r="G81" s="508"/>
      <c r="H81" s="509"/>
      <c r="I81" s="506"/>
      <c r="J81"/>
      <c r="K81" s="233"/>
      <c r="L81" s="233"/>
      <c r="M81" s="233"/>
      <c r="N81" s="233"/>
      <c r="O81"/>
      <c r="P81"/>
      <c r="Q81"/>
      <c r="R81"/>
      <c r="S81"/>
      <c r="T81"/>
      <c r="U81"/>
      <c r="V81"/>
      <c r="W81"/>
      <c r="X81"/>
      <c r="Y81"/>
      <c r="Z81"/>
      <c r="AA81"/>
      <c r="AB81"/>
      <c r="AC81"/>
      <c r="AD81"/>
      <c r="AE81"/>
      <c r="AF81"/>
      <c r="AG81"/>
      <c r="AH81"/>
    </row>
    <row r="82" spans="1:34" s="441" customFormat="1" ht="15" thickBot="1" x14ac:dyDescent="0.3">
      <c r="A82" s="506"/>
      <c r="B82" s="506"/>
      <c r="C82" s="506"/>
      <c r="D82" s="506"/>
      <c r="E82" s="506"/>
      <c r="F82" s="510" t="s">
        <v>2576</v>
      </c>
      <c r="G82" s="511"/>
      <c r="H82" s="512">
        <f>VLOOKUP(Language,LanguageTable,3,FALSE)</f>
        <v>1</v>
      </c>
      <c r="I82" s="506"/>
      <c r="J82"/>
      <c r="K82" s="233"/>
      <c r="L82" s="233"/>
      <c r="M82" s="233"/>
      <c r="N82" s="233"/>
      <c r="O82"/>
      <c r="P82"/>
      <c r="Q82"/>
      <c r="R82"/>
      <c r="S82"/>
      <c r="T82"/>
      <c r="U82"/>
      <c r="V82"/>
      <c r="W82"/>
      <c r="X82"/>
      <c r="Y82"/>
      <c r="Z82"/>
      <c r="AA82"/>
      <c r="AB82"/>
      <c r="AC82"/>
      <c r="AD82"/>
      <c r="AE82"/>
      <c r="AF82"/>
      <c r="AG82"/>
      <c r="AH82"/>
    </row>
    <row r="83" spans="1:34" s="441" customFormat="1" x14ac:dyDescent="0.25">
      <c r="A83" s="506"/>
      <c r="B83" s="506"/>
      <c r="C83" s="506"/>
      <c r="D83" s="506"/>
      <c r="E83" s="506"/>
      <c r="F83" s="513" t="s">
        <v>1</v>
      </c>
      <c r="G83" s="514" t="s">
        <v>2577</v>
      </c>
      <c r="H83" s="515">
        <v>1</v>
      </c>
      <c r="I83" s="506"/>
      <c r="J83"/>
      <c r="K83" s="233"/>
      <c r="L83" s="233"/>
      <c r="M83" s="233"/>
      <c r="N83" s="233"/>
      <c r="O83"/>
      <c r="P83"/>
      <c r="Q83"/>
      <c r="R83"/>
      <c r="S83"/>
      <c r="T83"/>
      <c r="U83"/>
      <c r="V83"/>
      <c r="W83"/>
      <c r="X83"/>
      <c r="Y83"/>
      <c r="Z83"/>
      <c r="AA83"/>
      <c r="AB83"/>
      <c r="AC83"/>
      <c r="AD83"/>
      <c r="AE83"/>
      <c r="AF83"/>
      <c r="AG83"/>
      <c r="AH83"/>
    </row>
    <row r="84" spans="1:34" s="441" customFormat="1" x14ac:dyDescent="0.25">
      <c r="A84" s="506"/>
      <c r="B84" s="506"/>
      <c r="C84" s="506"/>
      <c r="D84" s="506"/>
      <c r="E84" s="506"/>
      <c r="F84" s="516" t="s">
        <v>2578</v>
      </c>
      <c r="G84" s="517" t="s">
        <v>2579</v>
      </c>
      <c r="H84" s="518">
        <v>2</v>
      </c>
      <c r="I84" s="506"/>
      <c r="J84"/>
      <c r="K84" s="233"/>
      <c r="L84" s="233"/>
      <c r="M84" s="233"/>
      <c r="N84" s="233"/>
      <c r="O84"/>
      <c r="P84"/>
      <c r="Q84"/>
      <c r="R84"/>
      <c r="S84"/>
      <c r="T84"/>
      <c r="U84"/>
      <c r="V84"/>
      <c r="W84"/>
      <c r="X84"/>
      <c r="Y84"/>
      <c r="Z84"/>
      <c r="AA84"/>
      <c r="AB84"/>
      <c r="AC84"/>
      <c r="AD84"/>
      <c r="AE84"/>
      <c r="AF84"/>
      <c r="AG84"/>
      <c r="AH84"/>
    </row>
    <row r="85" spans="1:34" s="441" customFormat="1" x14ac:dyDescent="0.25">
      <c r="A85" s="506"/>
      <c r="B85" s="506"/>
      <c r="C85" s="506"/>
      <c r="D85" s="506"/>
      <c r="E85" s="506"/>
      <c r="F85" s="516" t="s">
        <v>2580</v>
      </c>
      <c r="G85" s="517" t="s">
        <v>2581</v>
      </c>
      <c r="H85" s="518">
        <v>3</v>
      </c>
      <c r="I85" s="506"/>
      <c r="J85"/>
      <c r="K85" s="233"/>
      <c r="L85" s="233"/>
      <c r="M85" s="233"/>
      <c r="N85" s="233"/>
      <c r="O85"/>
      <c r="P85"/>
      <c r="Q85"/>
      <c r="R85"/>
      <c r="S85"/>
      <c r="T85"/>
      <c r="U85"/>
      <c r="V85"/>
      <c r="W85"/>
      <c r="X85"/>
      <c r="Y85"/>
      <c r="Z85"/>
      <c r="AA85"/>
      <c r="AB85"/>
      <c r="AC85"/>
      <c r="AD85"/>
      <c r="AE85"/>
      <c r="AF85"/>
      <c r="AG85"/>
      <c r="AH85"/>
    </row>
    <row r="86" spans="1:34" s="441" customFormat="1" ht="15" thickBot="1" x14ac:dyDescent="0.3">
      <c r="A86" s="506"/>
      <c r="B86" s="506"/>
      <c r="C86" s="506"/>
      <c r="D86" s="506"/>
      <c r="E86" s="506"/>
      <c r="F86" s="519" t="s">
        <v>2582</v>
      </c>
      <c r="G86" s="520" t="s">
        <v>2583</v>
      </c>
      <c r="H86" s="521">
        <v>4</v>
      </c>
      <c r="I86" s="506"/>
      <c r="J86"/>
      <c r="K86" s="233"/>
      <c r="L86" s="233"/>
      <c r="M86" s="233"/>
      <c r="N86" s="233"/>
      <c r="O86"/>
      <c r="P86"/>
      <c r="Q86"/>
      <c r="R86"/>
      <c r="S86"/>
      <c r="T86"/>
      <c r="U86"/>
      <c r="V86"/>
      <c r="W86"/>
      <c r="X86"/>
      <c r="Y86"/>
      <c r="Z86"/>
      <c r="AA86"/>
      <c r="AB86"/>
      <c r="AC86"/>
      <c r="AD86"/>
      <c r="AE86"/>
      <c r="AF86"/>
      <c r="AG86"/>
      <c r="AH86"/>
    </row>
    <row r="87" spans="1:34" s="441" customFormat="1" ht="15" thickBot="1" x14ac:dyDescent="0.3">
      <c r="A87" s="506"/>
      <c r="B87" s="506"/>
      <c r="C87" s="506"/>
      <c r="D87" s="506"/>
      <c r="E87" s="506"/>
      <c r="F87" s="506"/>
      <c r="G87" s="506"/>
      <c r="H87" s="522"/>
      <c r="I87" s="506"/>
      <c r="J87"/>
      <c r="K87" s="233"/>
      <c r="L87" s="233"/>
      <c r="M87" s="233"/>
      <c r="N87" s="233"/>
      <c r="O87"/>
      <c r="P87"/>
      <c r="Q87"/>
      <c r="R87"/>
      <c r="S87"/>
      <c r="T87"/>
      <c r="U87"/>
      <c r="V87"/>
      <c r="W87"/>
      <c r="X87"/>
      <c r="Y87"/>
      <c r="Z87"/>
      <c r="AA87"/>
      <c r="AB87"/>
      <c r="AC87"/>
      <c r="AD87"/>
      <c r="AE87"/>
      <c r="AF87"/>
      <c r="AG87"/>
      <c r="AH87"/>
    </row>
    <row r="88" spans="1:34" s="441" customFormat="1" ht="15" thickBot="1" x14ac:dyDescent="0.3">
      <c r="A88" s="506"/>
      <c r="B88" s="506"/>
      <c r="C88" s="506"/>
      <c r="D88" s="506"/>
      <c r="E88" s="506"/>
      <c r="F88" s="385"/>
      <c r="G88" s="1182" t="s">
        <v>2584</v>
      </c>
      <c r="H88" s="1183"/>
      <c r="I88" s="506"/>
      <c r="J88"/>
      <c r="K88" s="233"/>
      <c r="L88" s="233"/>
      <c r="M88" s="233"/>
      <c r="N88" s="233"/>
      <c r="O88"/>
      <c r="P88"/>
      <c r="Q88"/>
      <c r="R88"/>
      <c r="S88"/>
      <c r="T88"/>
      <c r="U88"/>
      <c r="V88"/>
      <c r="W88"/>
      <c r="X88"/>
      <c r="Y88"/>
      <c r="Z88"/>
      <c r="AA88"/>
      <c r="AB88"/>
      <c r="AC88"/>
      <c r="AD88"/>
      <c r="AE88"/>
      <c r="AF88"/>
      <c r="AG88"/>
      <c r="AH88"/>
    </row>
    <row r="89" spans="1:34" s="441" customFormat="1" x14ac:dyDescent="0.25">
      <c r="A89" s="506"/>
      <c r="B89" s="506"/>
      <c r="C89" s="506"/>
      <c r="D89" s="506"/>
      <c r="E89" s="506"/>
      <c r="F89" s="385"/>
      <c r="G89" s="523" t="s">
        <v>2585</v>
      </c>
      <c r="H89" s="524" t="e">
        <f>#REF!</f>
        <v>#REF!</v>
      </c>
      <c r="I89" s="506"/>
      <c r="J89"/>
      <c r="K89" s="233"/>
      <c r="L89" s="233"/>
      <c r="M89" s="233"/>
      <c r="N89" s="233"/>
      <c r="O89"/>
      <c r="P89"/>
      <c r="Q89"/>
      <c r="R89"/>
      <c r="S89"/>
      <c r="T89"/>
      <c r="U89"/>
      <c r="V89"/>
      <c r="W89"/>
      <c r="X89"/>
      <c r="Y89"/>
      <c r="Z89"/>
      <c r="AA89"/>
      <c r="AB89"/>
      <c r="AC89"/>
      <c r="AD89"/>
      <c r="AE89"/>
      <c r="AF89"/>
      <c r="AG89"/>
      <c r="AH89"/>
    </row>
    <row r="90" spans="1:34" s="441" customFormat="1" x14ac:dyDescent="0.25">
      <c r="A90" s="506"/>
      <c r="B90" s="506"/>
      <c r="C90" s="506"/>
      <c r="D90" s="506"/>
      <c r="E90" s="506"/>
      <c r="F90" s="385"/>
      <c r="G90" s="525" t="s">
        <v>2586</v>
      </c>
      <c r="H90" s="526" t="e">
        <f>SUBTOTAL(3,#REF!)</f>
        <v>#REF!</v>
      </c>
      <c r="I90" s="506"/>
      <c r="J90"/>
      <c r="K90" s="233"/>
      <c r="L90" s="233"/>
      <c r="M90" s="233"/>
      <c r="N90" s="233"/>
      <c r="O90"/>
      <c r="P90"/>
      <c r="Q90"/>
      <c r="R90"/>
      <c r="S90"/>
      <c r="T90"/>
      <c r="U90"/>
      <c r="V90"/>
      <c r="W90"/>
      <c r="X90"/>
      <c r="Y90"/>
      <c r="Z90"/>
      <c r="AA90"/>
      <c r="AB90"/>
      <c r="AC90"/>
      <c r="AD90"/>
      <c r="AE90"/>
      <c r="AF90"/>
      <c r="AG90"/>
      <c r="AH90"/>
    </row>
    <row r="91" spans="1:34" s="441" customFormat="1" x14ac:dyDescent="0.25">
      <c r="A91" s="506"/>
      <c r="B91" s="506"/>
      <c r="C91" s="506"/>
      <c r="D91" s="506"/>
      <c r="E91" s="506"/>
      <c r="F91" s="385"/>
      <c r="G91" s="527" t="s">
        <v>2587</v>
      </c>
      <c r="H91" s="526" t="s">
        <v>2588</v>
      </c>
      <c r="I91" s="506"/>
      <c r="J91"/>
      <c r="K91" s="233"/>
      <c r="L91" s="233"/>
      <c r="M91" s="233"/>
      <c r="N91" s="233"/>
      <c r="O91"/>
      <c r="P91"/>
      <c r="Q91"/>
      <c r="R91"/>
      <c r="S91"/>
      <c r="T91"/>
      <c r="U91"/>
      <c r="V91"/>
      <c r="W91"/>
      <c r="X91"/>
      <c r="Y91"/>
      <c r="Z91"/>
      <c r="AA91"/>
      <c r="AB91"/>
      <c r="AC91"/>
      <c r="AD91"/>
      <c r="AE91"/>
      <c r="AF91"/>
      <c r="AG91"/>
      <c r="AH91"/>
    </row>
    <row r="92" spans="1:34" s="441" customFormat="1" x14ac:dyDescent="0.25">
      <c r="A92" s="506"/>
      <c r="B92" s="506"/>
      <c r="C92" s="506"/>
      <c r="D92" s="506"/>
      <c r="E92" s="506"/>
      <c r="F92" s="385"/>
      <c r="G92" s="527" t="s">
        <v>2589</v>
      </c>
      <c r="H92" s="526" t="s">
        <v>2590</v>
      </c>
      <c r="I92" s="506"/>
      <c r="J92"/>
      <c r="K92" s="528"/>
      <c r="L92" s="528"/>
      <c r="M92" s="233"/>
      <c r="N92" s="233"/>
      <c r="O92"/>
      <c r="P92"/>
      <c r="Q92"/>
      <c r="R92"/>
      <c r="S92"/>
      <c r="T92"/>
      <c r="U92"/>
      <c r="V92"/>
      <c r="W92"/>
      <c r="X92"/>
      <c r="Y92"/>
      <c r="Z92"/>
      <c r="AA92"/>
      <c r="AB92"/>
      <c r="AC92"/>
      <c r="AD92"/>
      <c r="AE92"/>
      <c r="AF92"/>
      <c r="AG92"/>
      <c r="AH92"/>
    </row>
    <row r="93" spans="1:34" s="441" customFormat="1" ht="15" thickBot="1" x14ac:dyDescent="0.3">
      <c r="A93" s="506"/>
      <c r="B93" s="506"/>
      <c r="C93" s="506"/>
      <c r="D93" s="506"/>
      <c r="E93" s="506"/>
      <c r="F93" s="385"/>
      <c r="G93" s="529" t="s">
        <v>2591</v>
      </c>
      <c r="H93" s="530" t="str">
        <f>CHAR(10)</f>
        <v xml:space="preserve">
</v>
      </c>
      <c r="I93" s="506"/>
      <c r="J93"/>
      <c r="K93" s="528"/>
      <c r="L93" s="528"/>
      <c r="M93" s="233"/>
      <c r="N93" s="233"/>
      <c r="O93"/>
      <c r="P93"/>
      <c r="Q93"/>
      <c r="R93"/>
      <c r="S93"/>
      <c r="T93"/>
      <c r="U93"/>
      <c r="V93"/>
      <c r="W93"/>
      <c r="X93"/>
      <c r="Y93"/>
      <c r="Z93"/>
      <c r="AA93"/>
      <c r="AB93"/>
      <c r="AC93"/>
      <c r="AD93"/>
      <c r="AE93"/>
      <c r="AF93"/>
      <c r="AG93"/>
      <c r="AH93"/>
    </row>
    <row r="94" spans="1:34" s="441" customFormat="1" ht="15" thickBot="1" x14ac:dyDescent="0.3">
      <c r="A94" s="506"/>
      <c r="B94" s="506"/>
      <c r="C94" s="506"/>
      <c r="D94" s="506"/>
      <c r="E94" s="506"/>
      <c r="F94" s="506"/>
      <c r="G94" s="506"/>
      <c r="H94" s="530" t="e">
        <f ca="1">IF(IsMac(),CHAR(13),CHAR(10))</f>
        <v>#NAME?</v>
      </c>
      <c r="I94" s="506"/>
      <c r="J94"/>
      <c r="K94" s="528"/>
      <c r="L94" s="528"/>
      <c r="M94" s="233"/>
      <c r="N94" s="233"/>
      <c r="O94"/>
      <c r="P94"/>
      <c r="Q94"/>
      <c r="R94"/>
      <c r="S94"/>
      <c r="T94"/>
      <c r="U94"/>
      <c r="V94"/>
      <c r="W94"/>
      <c r="X94"/>
      <c r="Y94"/>
      <c r="Z94"/>
      <c r="AA94"/>
      <c r="AB94"/>
      <c r="AC94"/>
      <c r="AD94"/>
      <c r="AE94"/>
      <c r="AF94"/>
      <c r="AG94"/>
      <c r="AH94"/>
    </row>
    <row r="95" spans="1:34" s="441" customFormat="1" x14ac:dyDescent="0.25">
      <c r="A95"/>
      <c r="B95"/>
      <c r="C95"/>
      <c r="D95"/>
      <c r="E95"/>
      <c r="F95"/>
      <c r="G95"/>
      <c r="H95" s="531"/>
      <c r="I95"/>
      <c r="J95"/>
      <c r="K95" s="528"/>
      <c r="L95" s="528"/>
      <c r="M95" s="233"/>
      <c r="N95" s="233"/>
      <c r="O95"/>
      <c r="P95"/>
      <c r="Q95"/>
      <c r="R95"/>
      <c r="S95"/>
      <c r="T95"/>
      <c r="U95"/>
      <c r="V95"/>
      <c r="W95"/>
      <c r="X95"/>
      <c r="Y95"/>
      <c r="Z95"/>
      <c r="AA95"/>
      <c r="AB95"/>
      <c r="AC95"/>
      <c r="AD95"/>
      <c r="AE95"/>
      <c r="AF95"/>
      <c r="AG95"/>
      <c r="AH95"/>
    </row>
    <row r="96" spans="1:34" s="441" customFormat="1" x14ac:dyDescent="0.25">
      <c r="A96"/>
      <c r="B96"/>
      <c r="C96"/>
      <c r="D96"/>
      <c r="E96"/>
      <c r="F96"/>
      <c r="I96"/>
      <c r="J96"/>
      <c r="K96" s="528"/>
      <c r="L96" s="528"/>
      <c r="M96" s="233"/>
      <c r="N96" s="233"/>
      <c r="O96"/>
      <c r="P96"/>
      <c r="Q96"/>
      <c r="R96"/>
      <c r="S96"/>
      <c r="T96"/>
      <c r="U96"/>
      <c r="V96"/>
      <c r="W96"/>
      <c r="X96"/>
      <c r="Y96"/>
      <c r="Z96"/>
      <c r="AA96"/>
      <c r="AB96"/>
      <c r="AC96"/>
      <c r="AD96"/>
      <c r="AE96"/>
      <c r="AF96"/>
      <c r="AG96"/>
      <c r="AH96"/>
    </row>
    <row r="97" spans="1:34" s="441" customFormat="1" x14ac:dyDescent="0.25">
      <c r="A97"/>
      <c r="B97"/>
      <c r="C97"/>
      <c r="D97"/>
      <c r="E97"/>
      <c r="F97"/>
      <c r="I97"/>
      <c r="J97"/>
      <c r="K97" s="233"/>
      <c r="L97" s="233"/>
      <c r="M97" s="233"/>
      <c r="N97" s="233"/>
      <c r="O97"/>
      <c r="P97"/>
      <c r="Q97"/>
      <c r="R97"/>
      <c r="S97"/>
      <c r="T97"/>
      <c r="U97"/>
      <c r="V97"/>
      <c r="W97"/>
      <c r="X97"/>
      <c r="Y97"/>
      <c r="Z97"/>
      <c r="AA97"/>
      <c r="AB97"/>
      <c r="AC97"/>
      <c r="AD97"/>
      <c r="AE97"/>
      <c r="AF97"/>
      <c r="AG97"/>
      <c r="AH97"/>
    </row>
    <row r="98" spans="1:34" s="441" customFormat="1" x14ac:dyDescent="0.25">
      <c r="A98"/>
      <c r="B98"/>
      <c r="C98"/>
      <c r="D98"/>
      <c r="E98"/>
      <c r="F98"/>
      <c r="I98"/>
      <c r="J98"/>
      <c r="K98" s="233"/>
      <c r="L98" s="233"/>
      <c r="M98" s="233"/>
      <c r="N98" s="233"/>
      <c r="O98"/>
      <c r="P98"/>
      <c r="Q98"/>
      <c r="R98"/>
      <c r="S98"/>
      <c r="T98"/>
      <c r="U98"/>
      <c r="V98"/>
      <c r="W98"/>
      <c r="X98"/>
      <c r="Y98"/>
      <c r="Z98"/>
      <c r="AA98"/>
      <c r="AB98"/>
      <c r="AC98"/>
      <c r="AD98"/>
      <c r="AE98"/>
      <c r="AF98"/>
      <c r="AG98"/>
      <c r="AH98"/>
    </row>
    <row r="99" spans="1:34" s="441" customFormat="1" x14ac:dyDescent="0.25">
      <c r="A99"/>
      <c r="B99"/>
      <c r="C99"/>
      <c r="D99"/>
      <c r="E99"/>
      <c r="F99"/>
      <c r="I99"/>
      <c r="J99"/>
      <c r="K99" s="233"/>
      <c r="L99" s="233"/>
      <c r="M99" s="233"/>
      <c r="N99" s="233"/>
      <c r="O99"/>
      <c r="P99"/>
      <c r="Q99"/>
      <c r="R99"/>
      <c r="S99"/>
      <c r="T99"/>
      <c r="U99"/>
      <c r="V99"/>
      <c r="W99"/>
      <c r="X99"/>
      <c r="Y99"/>
      <c r="Z99"/>
      <c r="AA99"/>
      <c r="AB99"/>
      <c r="AC99"/>
      <c r="AD99"/>
      <c r="AE99"/>
      <c r="AF99"/>
      <c r="AG99"/>
      <c r="AH99"/>
    </row>
    <row r="100" spans="1:34" s="441" customFormat="1" x14ac:dyDescent="0.25">
      <c r="A100"/>
      <c r="B100"/>
      <c r="C100"/>
      <c r="D100"/>
      <c r="E100"/>
      <c r="F100"/>
      <c r="I100"/>
      <c r="J100"/>
      <c r="K100" s="233"/>
      <c r="L100" s="233"/>
      <c r="M100" s="233"/>
      <c r="N100" s="233"/>
      <c r="O100"/>
      <c r="P100"/>
      <c r="Q100"/>
      <c r="R100"/>
      <c r="S100"/>
      <c r="T100"/>
      <c r="U100"/>
      <c r="V100"/>
      <c r="W100"/>
      <c r="X100"/>
      <c r="Y100"/>
      <c r="Z100"/>
      <c r="AA100"/>
      <c r="AB100"/>
      <c r="AC100"/>
      <c r="AD100"/>
      <c r="AE100"/>
      <c r="AF100"/>
      <c r="AG100"/>
      <c r="AH100"/>
    </row>
    <row r="101" spans="1:34" s="441" customFormat="1" x14ac:dyDescent="0.25">
      <c r="A101"/>
      <c r="B101"/>
      <c r="C101"/>
      <c r="D101"/>
      <c r="E101"/>
      <c r="F101"/>
      <c r="I101"/>
      <c r="J101"/>
      <c r="K101" s="233"/>
      <c r="L101" s="233"/>
      <c r="M101" s="233"/>
      <c r="N101" s="233"/>
      <c r="O101"/>
      <c r="P101"/>
      <c r="Q101"/>
      <c r="R101"/>
      <c r="S101"/>
      <c r="T101"/>
      <c r="U101"/>
      <c r="V101"/>
      <c r="W101"/>
      <c r="X101"/>
      <c r="Y101"/>
      <c r="Z101"/>
      <c r="AA101"/>
      <c r="AB101"/>
      <c r="AC101"/>
      <c r="AD101"/>
      <c r="AE101"/>
      <c r="AF101"/>
      <c r="AG101"/>
      <c r="AH101"/>
    </row>
    <row r="102" spans="1:34" s="441" customFormat="1" x14ac:dyDescent="0.25">
      <c r="A102"/>
      <c r="B102"/>
      <c r="C102"/>
      <c r="D102"/>
      <c r="E102"/>
      <c r="F102"/>
      <c r="I102"/>
      <c r="J102"/>
      <c r="K102" s="233"/>
      <c r="L102" s="233"/>
      <c r="M102" s="233"/>
      <c r="N102" s="233"/>
      <c r="O102"/>
      <c r="P102"/>
      <c r="Q102"/>
      <c r="R102"/>
      <c r="S102"/>
      <c r="T102"/>
      <c r="U102"/>
      <c r="V102"/>
      <c r="W102"/>
      <c r="X102"/>
      <c r="Y102"/>
      <c r="Z102"/>
      <c r="AA102"/>
      <c r="AB102"/>
      <c r="AC102"/>
      <c r="AD102"/>
      <c r="AE102"/>
      <c r="AF102"/>
      <c r="AG102"/>
      <c r="AH102"/>
    </row>
    <row r="103" spans="1:34" s="441" customFormat="1" x14ac:dyDescent="0.25">
      <c r="A103"/>
      <c r="B103"/>
      <c r="C103"/>
      <c r="D103"/>
      <c r="E103"/>
      <c r="F103"/>
      <c r="I103"/>
      <c r="J103"/>
      <c r="K103" s="233"/>
      <c r="L103" s="233"/>
      <c r="M103" s="233"/>
      <c r="N103" s="233"/>
      <c r="O103"/>
      <c r="P103"/>
      <c r="Q103"/>
      <c r="R103"/>
      <c r="S103"/>
      <c r="T103"/>
      <c r="U103"/>
      <c r="V103"/>
      <c r="W103"/>
      <c r="X103"/>
      <c r="Y103"/>
      <c r="Z103"/>
      <c r="AA103"/>
      <c r="AB103"/>
      <c r="AC103"/>
      <c r="AD103"/>
      <c r="AE103"/>
      <c r="AF103"/>
      <c r="AG103"/>
      <c r="AH103"/>
    </row>
    <row r="104" spans="1:34" s="441" customFormat="1" x14ac:dyDescent="0.25">
      <c r="A104"/>
      <c r="B104"/>
      <c r="C104"/>
      <c r="D104"/>
      <c r="E104"/>
      <c r="F104"/>
      <c r="G104"/>
      <c r="H104" s="531"/>
      <c r="I104"/>
      <c r="J104"/>
      <c r="K104" s="233"/>
      <c r="L104" s="233"/>
      <c r="M104" s="233"/>
      <c r="N104" s="233"/>
      <c r="O104"/>
      <c r="P104"/>
      <c r="Q104"/>
      <c r="R104"/>
      <c r="S104"/>
      <c r="T104"/>
      <c r="U104"/>
      <c r="V104"/>
      <c r="W104"/>
      <c r="X104"/>
      <c r="Y104"/>
      <c r="Z104"/>
      <c r="AA104"/>
      <c r="AB104"/>
      <c r="AC104"/>
      <c r="AD104"/>
      <c r="AE104"/>
      <c r="AF104"/>
      <c r="AG104"/>
      <c r="AH104"/>
    </row>
    <row r="105" spans="1:34" s="441" customFormat="1" x14ac:dyDescent="0.25">
      <c r="A105"/>
      <c r="B105"/>
      <c r="C105"/>
      <c r="D105"/>
      <c r="E105"/>
      <c r="F105"/>
      <c r="G105"/>
      <c r="H105" s="531"/>
      <c r="I105"/>
      <c r="J105"/>
      <c r="K105" s="233"/>
      <c r="L105" s="233"/>
      <c r="M105" s="233"/>
      <c r="N105" s="233"/>
      <c r="O105"/>
      <c r="P105"/>
      <c r="Q105"/>
      <c r="R105"/>
      <c r="S105"/>
      <c r="T105"/>
      <c r="U105"/>
      <c r="V105"/>
      <c r="W105"/>
      <c r="X105"/>
      <c r="Y105"/>
      <c r="Z105"/>
      <c r="AA105"/>
      <c r="AB105"/>
      <c r="AC105"/>
      <c r="AD105"/>
      <c r="AE105"/>
      <c r="AF105"/>
      <c r="AG105"/>
      <c r="AH105"/>
    </row>
    <row r="106" spans="1:34" s="441" customFormat="1" x14ac:dyDescent="0.25">
      <c r="A106"/>
      <c r="B106"/>
      <c r="C106"/>
      <c r="D106"/>
      <c r="E106"/>
      <c r="F106"/>
      <c r="G106"/>
      <c r="H106" s="531"/>
      <c r="I106"/>
      <c r="J106"/>
      <c r="K106" s="233"/>
      <c r="L106" s="233"/>
      <c r="M106" s="233"/>
      <c r="N106" s="233"/>
      <c r="O106"/>
      <c r="P106"/>
      <c r="Q106"/>
      <c r="R106"/>
      <c r="S106"/>
      <c r="T106"/>
      <c r="U106"/>
      <c r="V106"/>
      <c r="W106"/>
      <c r="X106"/>
      <c r="Y106"/>
      <c r="Z106"/>
      <c r="AA106"/>
      <c r="AB106"/>
      <c r="AC106"/>
      <c r="AD106"/>
      <c r="AE106"/>
      <c r="AF106"/>
      <c r="AG106"/>
      <c r="AH106"/>
    </row>
    <row r="107" spans="1:34" s="441" customFormat="1" x14ac:dyDescent="0.25">
      <c r="A107"/>
      <c r="B107"/>
      <c r="C107"/>
      <c r="D107"/>
      <c r="E107"/>
      <c r="F107"/>
      <c r="G107"/>
      <c r="H107" s="531"/>
      <c r="I107"/>
      <c r="J107"/>
      <c r="K107" s="233"/>
      <c r="L107" s="233"/>
      <c r="M107" s="233"/>
      <c r="N107" s="233"/>
      <c r="O107"/>
      <c r="P107"/>
      <c r="Q107"/>
      <c r="R107"/>
      <c r="S107"/>
      <c r="T107"/>
      <c r="U107"/>
      <c r="V107"/>
      <c r="W107"/>
      <c r="X107"/>
      <c r="Y107"/>
      <c r="Z107"/>
      <c r="AA107"/>
      <c r="AB107"/>
      <c r="AC107"/>
      <c r="AD107"/>
      <c r="AE107"/>
      <c r="AF107"/>
      <c r="AG107"/>
      <c r="AH107"/>
    </row>
    <row r="108" spans="1:34" s="441" customFormat="1" x14ac:dyDescent="0.25">
      <c r="A108"/>
      <c r="B108"/>
      <c r="C108"/>
      <c r="D108"/>
      <c r="E108"/>
      <c r="F108"/>
      <c r="G108"/>
      <c r="H108" s="531"/>
      <c r="I108"/>
      <c r="J108"/>
      <c r="K108" s="233"/>
      <c r="L108" s="233"/>
      <c r="M108" s="233"/>
      <c r="N108" s="233"/>
      <c r="O108"/>
      <c r="P108"/>
      <c r="Q108"/>
      <c r="R108"/>
      <c r="S108"/>
      <c r="T108"/>
      <c r="U108"/>
      <c r="V108"/>
      <c r="W108"/>
      <c r="X108"/>
      <c r="Y108"/>
      <c r="Z108"/>
      <c r="AA108"/>
      <c r="AB108"/>
      <c r="AC108"/>
      <c r="AD108"/>
      <c r="AE108"/>
      <c r="AF108"/>
      <c r="AG108"/>
      <c r="AH108"/>
    </row>
    <row r="109" spans="1:34" s="441" customFormat="1" x14ac:dyDescent="0.25">
      <c r="A109"/>
      <c r="B109"/>
      <c r="C109"/>
      <c r="D109"/>
      <c r="E109"/>
      <c r="F109"/>
      <c r="G109"/>
      <c r="H109" s="531"/>
      <c r="I109"/>
      <c r="J109"/>
      <c r="K109" s="233"/>
      <c r="L109" s="233"/>
      <c r="M109" s="233"/>
      <c r="N109" s="233"/>
      <c r="O109"/>
      <c r="P109"/>
      <c r="Q109"/>
      <c r="R109"/>
      <c r="S109"/>
      <c r="T109"/>
      <c r="U109"/>
      <c r="V109"/>
      <c r="W109"/>
      <c r="X109"/>
      <c r="Y109"/>
      <c r="Z109"/>
      <c r="AA109"/>
      <c r="AB109"/>
      <c r="AC109"/>
      <c r="AD109"/>
      <c r="AE109"/>
      <c r="AF109"/>
      <c r="AG109"/>
      <c r="AH109"/>
    </row>
    <row r="110" spans="1:34" s="441" customFormat="1" x14ac:dyDescent="0.25">
      <c r="A110"/>
      <c r="B110"/>
      <c r="C110"/>
      <c r="D110"/>
      <c r="E110"/>
      <c r="F110"/>
      <c r="G110"/>
      <c r="H110" s="531"/>
      <c r="I110"/>
      <c r="J110"/>
      <c r="K110" s="233"/>
      <c r="L110" s="233"/>
      <c r="M110" s="233"/>
      <c r="N110" s="233"/>
      <c r="O110"/>
      <c r="P110"/>
      <c r="Q110"/>
      <c r="R110"/>
      <c r="S110"/>
      <c r="T110"/>
      <c r="U110"/>
      <c r="V110"/>
      <c r="W110"/>
      <c r="X110"/>
      <c r="Y110"/>
      <c r="Z110"/>
      <c r="AA110"/>
      <c r="AB110"/>
      <c r="AC110"/>
      <c r="AD110"/>
      <c r="AE110"/>
      <c r="AF110"/>
      <c r="AG110"/>
      <c r="AH110"/>
    </row>
    <row r="111" spans="1:34" s="441" customFormat="1" x14ac:dyDescent="0.25">
      <c r="A111"/>
      <c r="B111"/>
      <c r="C111"/>
      <c r="D111"/>
      <c r="E111"/>
      <c r="F111"/>
      <c r="G111"/>
      <c r="H111" s="531"/>
      <c r="I111"/>
      <c r="J111"/>
      <c r="K111" s="233"/>
      <c r="L111" s="233"/>
      <c r="M111" s="233"/>
      <c r="N111" s="233"/>
      <c r="O111"/>
      <c r="P111"/>
      <c r="Q111"/>
      <c r="R111"/>
      <c r="S111"/>
      <c r="T111"/>
      <c r="U111"/>
      <c r="V111"/>
      <c r="W111"/>
      <c r="X111"/>
      <c r="Y111"/>
      <c r="Z111"/>
      <c r="AA111"/>
      <c r="AB111"/>
      <c r="AC111"/>
      <c r="AD111"/>
      <c r="AE111"/>
      <c r="AF111"/>
      <c r="AG111"/>
      <c r="AH111"/>
    </row>
    <row r="112" spans="1:34" s="441" customFormat="1" x14ac:dyDescent="0.25">
      <c r="A112"/>
      <c r="B112"/>
      <c r="C112"/>
      <c r="D112"/>
      <c r="E112"/>
      <c r="F112"/>
      <c r="G112"/>
      <c r="H112" s="531"/>
      <c r="I112"/>
      <c r="J112"/>
      <c r="K112" s="233"/>
      <c r="L112" s="233"/>
      <c r="M112" s="233"/>
      <c r="N112" s="233"/>
      <c r="O112"/>
      <c r="P112"/>
      <c r="Q112"/>
      <c r="R112"/>
      <c r="S112"/>
      <c r="T112"/>
      <c r="U112"/>
      <c r="V112"/>
      <c r="W112"/>
      <c r="X112"/>
      <c r="Y112"/>
      <c r="Z112"/>
      <c r="AA112"/>
      <c r="AB112"/>
      <c r="AC112"/>
      <c r="AD112"/>
      <c r="AE112"/>
      <c r="AF112"/>
      <c r="AG112"/>
      <c r="AH112"/>
    </row>
    <row r="113" spans="1:34" s="441" customFormat="1" x14ac:dyDescent="0.25">
      <c r="A113"/>
      <c r="B113"/>
      <c r="C113"/>
      <c r="D113"/>
      <c r="E113"/>
      <c r="F113"/>
      <c r="G113"/>
      <c r="H113" s="531"/>
      <c r="I113"/>
      <c r="J113"/>
      <c r="K113" s="233"/>
      <c r="L113" s="233"/>
      <c r="M113" s="233"/>
      <c r="N113" s="233"/>
      <c r="O113"/>
      <c r="P113"/>
      <c r="Q113"/>
      <c r="R113"/>
      <c r="S113"/>
      <c r="T113"/>
      <c r="U113"/>
      <c r="V113"/>
      <c r="W113"/>
      <c r="X113"/>
      <c r="Y113"/>
      <c r="Z113"/>
      <c r="AA113"/>
      <c r="AB113"/>
      <c r="AC113"/>
      <c r="AD113"/>
      <c r="AE113"/>
      <c r="AF113"/>
      <c r="AG113"/>
      <c r="AH113"/>
    </row>
    <row r="114" spans="1:34" s="441" customFormat="1" x14ac:dyDescent="0.25">
      <c r="A114"/>
      <c r="B114"/>
      <c r="C114"/>
      <c r="D114"/>
      <c r="E114"/>
      <c r="F114"/>
      <c r="G114"/>
      <c r="H114" s="531"/>
      <c r="I114"/>
      <c r="J114"/>
      <c r="K114" s="233"/>
      <c r="L114" s="233"/>
      <c r="M114" s="233"/>
      <c r="N114" s="233"/>
      <c r="O114"/>
      <c r="P114"/>
      <c r="Q114"/>
      <c r="R114"/>
      <c r="S114"/>
      <c r="T114"/>
      <c r="U114"/>
      <c r="V114"/>
      <c r="W114"/>
      <c r="X114"/>
      <c r="Y114"/>
      <c r="Z114"/>
      <c r="AA114"/>
      <c r="AB114"/>
      <c r="AC114"/>
      <c r="AD114"/>
      <c r="AE114"/>
      <c r="AF114"/>
      <c r="AG114"/>
      <c r="AH114"/>
    </row>
    <row r="115" spans="1:34" s="441" customFormat="1" x14ac:dyDescent="0.25">
      <c r="A115"/>
      <c r="B115"/>
      <c r="C115"/>
      <c r="D115"/>
      <c r="E115"/>
      <c r="F115"/>
      <c r="G115"/>
      <c r="H115" s="531"/>
      <c r="I115"/>
      <c r="J115"/>
      <c r="K115" s="233"/>
      <c r="L115" s="233"/>
      <c r="M115" s="233"/>
      <c r="N115" s="233"/>
      <c r="O115"/>
      <c r="P115"/>
      <c r="Q115"/>
      <c r="R115"/>
      <c r="S115"/>
      <c r="T115"/>
      <c r="U115"/>
      <c r="V115"/>
      <c r="W115"/>
      <c r="X115"/>
      <c r="Y115"/>
      <c r="Z115"/>
      <c r="AA115"/>
      <c r="AB115"/>
      <c r="AC115"/>
      <c r="AD115"/>
      <c r="AE115"/>
      <c r="AF115"/>
      <c r="AG115"/>
      <c r="AH115"/>
    </row>
    <row r="116" spans="1:34" s="441" customFormat="1" x14ac:dyDescent="0.25">
      <c r="A116"/>
      <c r="B116"/>
      <c r="C116"/>
      <c r="D116"/>
      <c r="E116"/>
      <c r="F116"/>
      <c r="G116"/>
      <c r="H116" s="531"/>
      <c r="I116"/>
      <c r="J116"/>
      <c r="K116" s="233"/>
      <c r="L116" s="233"/>
      <c r="M116" s="233"/>
      <c r="N116" s="233"/>
      <c r="O116"/>
      <c r="P116"/>
      <c r="Q116"/>
      <c r="R116"/>
      <c r="S116"/>
      <c r="T116"/>
      <c r="U116"/>
      <c r="V116"/>
      <c r="W116"/>
      <c r="X116"/>
      <c r="Y116"/>
      <c r="Z116"/>
      <c r="AA116"/>
      <c r="AB116"/>
      <c r="AC116"/>
      <c r="AD116"/>
      <c r="AE116"/>
      <c r="AF116"/>
      <c r="AG116"/>
      <c r="AH116"/>
    </row>
    <row r="117" spans="1:34" s="441" customFormat="1" x14ac:dyDescent="0.25">
      <c r="A117"/>
      <c r="B117"/>
      <c r="C117"/>
      <c r="D117"/>
      <c r="E117"/>
      <c r="F117"/>
      <c r="G117"/>
      <c r="H117" s="531"/>
      <c r="I117"/>
      <c r="J117"/>
      <c r="K117" s="233"/>
      <c r="L117" s="233"/>
      <c r="M117" s="233"/>
      <c r="N117" s="233"/>
      <c r="O117"/>
      <c r="P117"/>
      <c r="Q117"/>
      <c r="R117"/>
      <c r="S117"/>
      <c r="T117"/>
      <c r="U117"/>
      <c r="V117"/>
      <c r="W117"/>
      <c r="X117"/>
      <c r="Y117"/>
      <c r="Z117"/>
      <c r="AA117"/>
      <c r="AB117"/>
      <c r="AC117"/>
      <c r="AD117"/>
      <c r="AE117"/>
      <c r="AF117"/>
      <c r="AG117"/>
      <c r="AH117"/>
    </row>
    <row r="118" spans="1:34" s="441" customFormat="1" x14ac:dyDescent="0.25">
      <c r="A118"/>
      <c r="B118"/>
      <c r="C118"/>
      <c r="D118"/>
      <c r="E118"/>
      <c r="F118"/>
      <c r="G118"/>
      <c r="H118" s="531"/>
      <c r="I118"/>
      <c r="J118"/>
      <c r="K118" s="233"/>
      <c r="L118" s="233"/>
      <c r="M118" s="233"/>
      <c r="N118" s="233"/>
      <c r="O118"/>
      <c r="P118"/>
      <c r="Q118"/>
      <c r="R118"/>
      <c r="S118"/>
      <c r="T118"/>
      <c r="U118"/>
      <c r="V118"/>
      <c r="W118"/>
      <c r="X118"/>
      <c r="Y118"/>
      <c r="Z118"/>
      <c r="AA118"/>
      <c r="AB118"/>
      <c r="AC118"/>
      <c r="AD118"/>
      <c r="AE118"/>
      <c r="AF118"/>
      <c r="AG118"/>
      <c r="AH118"/>
    </row>
    <row r="119" spans="1:34" s="441" customFormat="1" x14ac:dyDescent="0.25">
      <c r="A119"/>
      <c r="B119"/>
      <c r="C119"/>
      <c r="D119"/>
      <c r="E119"/>
      <c r="F119"/>
      <c r="G119"/>
      <c r="H119" s="531"/>
      <c r="I119"/>
      <c r="J119"/>
      <c r="K119" s="233"/>
      <c r="L119" s="233"/>
      <c r="M119" s="233"/>
      <c r="N119" s="233"/>
      <c r="O119"/>
      <c r="P119"/>
      <c r="Q119"/>
      <c r="R119"/>
      <c r="S119"/>
      <c r="T119"/>
      <c r="U119"/>
      <c r="V119"/>
      <c r="W119"/>
      <c r="X119"/>
      <c r="Y119"/>
      <c r="Z119"/>
      <c r="AA119"/>
      <c r="AB119"/>
      <c r="AC119"/>
      <c r="AD119"/>
      <c r="AE119"/>
      <c r="AF119"/>
      <c r="AG119"/>
      <c r="AH119"/>
    </row>
    <row r="120" spans="1:34" s="441" customFormat="1" x14ac:dyDescent="0.25">
      <c r="A120"/>
      <c r="B120"/>
      <c r="C120"/>
      <c r="D120"/>
      <c r="E120"/>
      <c r="F120"/>
      <c r="G120"/>
      <c r="H120" s="531"/>
      <c r="I120"/>
      <c r="J120"/>
      <c r="K120" s="233"/>
      <c r="L120" s="233"/>
      <c r="M120" s="233"/>
      <c r="N120" s="233"/>
      <c r="O120"/>
      <c r="P120"/>
      <c r="Q120"/>
      <c r="R120"/>
      <c r="S120"/>
      <c r="T120"/>
      <c r="U120"/>
      <c r="V120"/>
      <c r="W120"/>
      <c r="X120"/>
      <c r="Y120"/>
      <c r="Z120"/>
      <c r="AA120"/>
      <c r="AB120"/>
      <c r="AC120"/>
      <c r="AD120"/>
      <c r="AE120"/>
      <c r="AF120"/>
      <c r="AG120"/>
      <c r="AH120"/>
    </row>
    <row r="121" spans="1:34" s="441" customFormat="1" x14ac:dyDescent="0.25">
      <c r="A121"/>
      <c r="B121"/>
      <c r="C121"/>
      <c r="D121"/>
      <c r="E121"/>
      <c r="F121"/>
      <c r="G121"/>
      <c r="H121" s="531"/>
      <c r="I121"/>
      <c r="J121"/>
      <c r="K121" s="233"/>
      <c r="L121" s="233"/>
      <c r="M121" s="233"/>
      <c r="N121" s="233"/>
      <c r="O121"/>
      <c r="P121"/>
      <c r="Q121"/>
      <c r="R121"/>
      <c r="S121"/>
      <c r="T121"/>
      <c r="U121"/>
      <c r="V121"/>
      <c r="W121"/>
      <c r="X121"/>
      <c r="Y121"/>
      <c r="Z121"/>
      <c r="AA121"/>
      <c r="AB121"/>
      <c r="AC121"/>
      <c r="AD121"/>
      <c r="AE121"/>
      <c r="AF121"/>
      <c r="AG121"/>
      <c r="AH121"/>
    </row>
    <row r="122" spans="1:34" s="441" customFormat="1" x14ac:dyDescent="0.25">
      <c r="A122"/>
      <c r="B122"/>
      <c r="C122"/>
      <c r="D122"/>
      <c r="E122"/>
      <c r="F122"/>
      <c r="G122"/>
      <c r="H122" s="531"/>
      <c r="I122"/>
      <c r="J122"/>
      <c r="K122" s="233"/>
      <c r="L122" s="233"/>
      <c r="M122" s="233"/>
      <c r="N122" s="233"/>
      <c r="O122"/>
      <c r="P122"/>
      <c r="Q122"/>
      <c r="R122"/>
      <c r="S122"/>
      <c r="T122"/>
      <c r="U122"/>
      <c r="V122"/>
      <c r="W122"/>
      <c r="X122"/>
      <c r="Y122"/>
      <c r="Z122"/>
      <c r="AA122"/>
      <c r="AB122"/>
      <c r="AC122"/>
      <c r="AD122"/>
      <c r="AE122"/>
      <c r="AF122"/>
      <c r="AG122"/>
      <c r="AH122"/>
    </row>
    <row r="123" spans="1:34" s="441" customFormat="1" x14ac:dyDescent="0.25">
      <c r="A123"/>
      <c r="B123"/>
      <c r="C123"/>
      <c r="D123"/>
      <c r="E123"/>
      <c r="F123"/>
      <c r="G123"/>
      <c r="H123" s="531"/>
      <c r="I123"/>
      <c r="J123"/>
      <c r="K123" s="233"/>
      <c r="L123" s="233"/>
      <c r="M123" s="233"/>
      <c r="N123" s="233"/>
      <c r="O123"/>
      <c r="P123"/>
      <c r="Q123"/>
      <c r="R123"/>
      <c r="S123"/>
      <c r="T123"/>
      <c r="U123"/>
      <c r="V123"/>
      <c r="W123"/>
      <c r="X123"/>
      <c r="Y123"/>
      <c r="Z123"/>
      <c r="AA123"/>
      <c r="AB123"/>
      <c r="AC123"/>
      <c r="AD123"/>
      <c r="AE123"/>
      <c r="AF123"/>
      <c r="AG123"/>
      <c r="AH123"/>
    </row>
    <row r="124" spans="1:34" s="441" customFormat="1" x14ac:dyDescent="0.25">
      <c r="A124"/>
      <c r="B124"/>
      <c r="C124"/>
      <c r="D124"/>
      <c r="E124"/>
      <c r="F124"/>
      <c r="G124"/>
      <c r="H124" s="531"/>
      <c r="I124"/>
      <c r="J124"/>
      <c r="K124"/>
      <c r="L124"/>
      <c r="M124"/>
      <c r="N124"/>
      <c r="O124"/>
      <c r="P124"/>
      <c r="Q124"/>
      <c r="R124"/>
      <c r="S124"/>
      <c r="T124"/>
      <c r="U124"/>
      <c r="V124"/>
      <c r="W124"/>
      <c r="X124"/>
      <c r="Y124"/>
      <c r="Z124"/>
      <c r="AA124"/>
      <c r="AB124"/>
      <c r="AC124"/>
      <c r="AD124"/>
      <c r="AE124"/>
      <c r="AF124"/>
      <c r="AG124"/>
      <c r="AH124"/>
    </row>
    <row r="125" spans="1:34" s="441" customFormat="1" x14ac:dyDescent="0.25">
      <c r="A125"/>
      <c r="B125"/>
      <c r="C125"/>
      <c r="D125"/>
      <c r="E125"/>
      <c r="F125"/>
      <c r="G125"/>
      <c r="H125" s="531"/>
      <c r="I125"/>
      <c r="J125"/>
      <c r="K125"/>
      <c r="L125"/>
      <c r="M125"/>
      <c r="N125"/>
      <c r="O125"/>
      <c r="P125"/>
      <c r="Q125"/>
      <c r="R125"/>
      <c r="S125"/>
      <c r="T125"/>
      <c r="U125"/>
      <c r="V125"/>
      <c r="W125"/>
      <c r="X125"/>
      <c r="Y125"/>
      <c r="Z125"/>
      <c r="AA125"/>
      <c r="AB125"/>
      <c r="AC125"/>
      <c r="AD125"/>
      <c r="AE125"/>
      <c r="AF125"/>
      <c r="AG125"/>
      <c r="AH125"/>
    </row>
    <row r="126" spans="1:34" s="441" customFormat="1" x14ac:dyDescent="0.25">
      <c r="A126"/>
      <c r="B126"/>
      <c r="C126"/>
      <c r="D126"/>
      <c r="E126"/>
      <c r="F126"/>
      <c r="G126"/>
      <c r="H126" s="531"/>
      <c r="I126"/>
      <c r="J126"/>
      <c r="K126"/>
      <c r="L126"/>
      <c r="M126"/>
      <c r="N126"/>
      <c r="O126"/>
      <c r="P126"/>
      <c r="Q126"/>
      <c r="R126"/>
      <c r="S126"/>
      <c r="T126"/>
      <c r="U126"/>
      <c r="V126"/>
      <c r="W126"/>
      <c r="X126"/>
      <c r="Y126"/>
      <c r="Z126"/>
      <c r="AA126"/>
      <c r="AB126"/>
      <c r="AC126"/>
      <c r="AD126"/>
      <c r="AE126"/>
      <c r="AF126"/>
      <c r="AG126"/>
      <c r="AH126"/>
    </row>
    <row r="127" spans="1:34" s="441" customFormat="1" x14ac:dyDescent="0.25">
      <c r="A127"/>
      <c r="B127"/>
      <c r="C127"/>
      <c r="D127"/>
      <c r="E127"/>
      <c r="F127"/>
      <c r="G127"/>
      <c r="H127" s="531"/>
      <c r="I127"/>
      <c r="J127"/>
      <c r="K127"/>
      <c r="L127"/>
      <c r="M127"/>
      <c r="N127"/>
      <c r="O127"/>
      <c r="P127"/>
      <c r="Q127"/>
      <c r="R127"/>
      <c r="S127"/>
      <c r="T127"/>
      <c r="U127"/>
      <c r="V127"/>
      <c r="W127"/>
      <c r="X127"/>
      <c r="Y127"/>
      <c r="Z127"/>
      <c r="AA127"/>
      <c r="AB127"/>
      <c r="AC127"/>
      <c r="AD127"/>
      <c r="AE127"/>
      <c r="AF127"/>
      <c r="AG127"/>
      <c r="AH127"/>
    </row>
    <row r="128" spans="1:34" s="441" customFormat="1" x14ac:dyDescent="0.25">
      <c r="A128"/>
      <c r="B128"/>
      <c r="C128"/>
      <c r="D128"/>
      <c r="E128"/>
      <c r="F128"/>
      <c r="G128"/>
      <c r="H128" s="531"/>
      <c r="I128"/>
      <c r="J128"/>
      <c r="K128"/>
      <c r="L128"/>
      <c r="M128"/>
      <c r="N128"/>
      <c r="O128"/>
      <c r="P128"/>
      <c r="Q128"/>
      <c r="R128"/>
      <c r="S128"/>
      <c r="T128"/>
      <c r="U128"/>
      <c r="V128"/>
      <c r="W128"/>
      <c r="X128"/>
      <c r="Y128"/>
      <c r="Z128"/>
      <c r="AA128"/>
      <c r="AB128"/>
      <c r="AC128"/>
      <c r="AD128"/>
      <c r="AE128"/>
      <c r="AF128"/>
      <c r="AG128"/>
      <c r="AH128"/>
    </row>
    <row r="129" spans="1:34" s="441" customFormat="1" x14ac:dyDescent="0.25">
      <c r="A129"/>
      <c r="B129"/>
      <c r="C129"/>
      <c r="D129"/>
      <c r="E129"/>
      <c r="F129"/>
      <c r="G129"/>
      <c r="H129" s="531"/>
      <c r="I129"/>
      <c r="J129"/>
      <c r="K129"/>
      <c r="L129"/>
      <c r="M129"/>
      <c r="N129"/>
      <c r="O129"/>
      <c r="P129"/>
      <c r="Q129"/>
      <c r="R129"/>
      <c r="S129"/>
      <c r="T129"/>
      <c r="U129"/>
      <c r="V129"/>
      <c r="W129"/>
      <c r="X129"/>
      <c r="Y129"/>
      <c r="Z129"/>
      <c r="AA129"/>
      <c r="AB129"/>
      <c r="AC129"/>
      <c r="AD129"/>
      <c r="AE129"/>
      <c r="AF129"/>
      <c r="AG129"/>
      <c r="AH129"/>
    </row>
    <row r="130" spans="1:34" s="441" customFormat="1" x14ac:dyDescent="0.25">
      <c r="A130"/>
      <c r="B130"/>
      <c r="C130"/>
      <c r="D130"/>
      <c r="E130"/>
      <c r="F130"/>
      <c r="G130"/>
      <c r="H130" s="531"/>
      <c r="I130"/>
      <c r="J130"/>
      <c r="K130"/>
      <c r="L130"/>
      <c r="M130"/>
      <c r="N130"/>
      <c r="O130"/>
      <c r="P130"/>
      <c r="Q130"/>
      <c r="R130"/>
      <c r="S130"/>
      <c r="T130"/>
      <c r="U130"/>
      <c r="V130"/>
      <c r="W130"/>
      <c r="X130"/>
      <c r="Y130"/>
      <c r="Z130"/>
      <c r="AA130"/>
      <c r="AB130"/>
      <c r="AC130"/>
      <c r="AD130"/>
      <c r="AE130"/>
      <c r="AF130"/>
      <c r="AG130"/>
      <c r="AH130"/>
    </row>
    <row r="131" spans="1:34" s="441" customFormat="1" x14ac:dyDescent="0.25">
      <c r="A131"/>
      <c r="B131"/>
      <c r="C131"/>
      <c r="D131"/>
      <c r="E131"/>
      <c r="F131"/>
      <c r="G131"/>
      <c r="H131" s="531"/>
      <c r="I131"/>
      <c r="J131"/>
      <c r="K131"/>
      <c r="L131"/>
      <c r="M131"/>
      <c r="N131"/>
      <c r="O131"/>
      <c r="P131"/>
      <c r="Q131"/>
      <c r="R131"/>
      <c r="S131"/>
      <c r="T131"/>
      <c r="U131"/>
      <c r="V131"/>
      <c r="W131"/>
      <c r="X131"/>
      <c r="Y131"/>
      <c r="Z131"/>
      <c r="AA131"/>
      <c r="AB131"/>
      <c r="AC131"/>
      <c r="AD131"/>
      <c r="AE131"/>
      <c r="AF131"/>
      <c r="AG131"/>
      <c r="AH131"/>
    </row>
    <row r="132" spans="1:34" s="441" customFormat="1" x14ac:dyDescent="0.25">
      <c r="A132"/>
      <c r="B132"/>
      <c r="C132"/>
      <c r="D132"/>
      <c r="E132"/>
      <c r="F132"/>
      <c r="G132"/>
      <c r="H132" s="531"/>
      <c r="I132"/>
      <c r="J132"/>
      <c r="K132"/>
      <c r="L132"/>
      <c r="M132"/>
      <c r="N132"/>
      <c r="O132"/>
      <c r="P132"/>
      <c r="Q132"/>
      <c r="R132"/>
      <c r="S132"/>
      <c r="T132"/>
      <c r="U132"/>
      <c r="V132"/>
      <c r="W132"/>
      <c r="X132"/>
      <c r="Y132"/>
      <c r="Z132"/>
      <c r="AA132"/>
      <c r="AB132"/>
      <c r="AC132"/>
      <c r="AD132"/>
      <c r="AE132"/>
      <c r="AF132"/>
      <c r="AG132"/>
      <c r="AH132"/>
    </row>
    <row r="133" spans="1:34" s="441" customFormat="1" x14ac:dyDescent="0.25">
      <c r="A133"/>
      <c r="B133"/>
      <c r="C133"/>
      <c r="D133"/>
      <c r="E133"/>
      <c r="F133"/>
      <c r="G133"/>
      <c r="H133" s="531"/>
      <c r="I133"/>
      <c r="J133"/>
      <c r="K133"/>
      <c r="L133"/>
      <c r="M133"/>
      <c r="N133"/>
      <c r="O133"/>
      <c r="P133"/>
      <c r="Q133"/>
      <c r="R133"/>
      <c r="S133"/>
      <c r="T133"/>
      <c r="U133"/>
      <c r="V133"/>
      <c r="W133"/>
      <c r="X133"/>
      <c r="Y133"/>
      <c r="Z133"/>
      <c r="AA133"/>
      <c r="AB133"/>
      <c r="AC133"/>
      <c r="AD133"/>
      <c r="AE133"/>
      <c r="AF133"/>
      <c r="AG133"/>
      <c r="AH133"/>
    </row>
    <row r="134" spans="1:34" s="441" customFormat="1" x14ac:dyDescent="0.25">
      <c r="A134"/>
      <c r="B134"/>
      <c r="C134"/>
      <c r="D134"/>
      <c r="E134"/>
      <c r="F134"/>
      <c r="G134"/>
      <c r="H134" s="531"/>
      <c r="I134"/>
      <c r="J134"/>
      <c r="K134"/>
      <c r="L134"/>
      <c r="M134"/>
      <c r="N134"/>
      <c r="O134"/>
      <c r="P134"/>
      <c r="Q134"/>
      <c r="R134"/>
      <c r="S134"/>
      <c r="T134"/>
      <c r="U134"/>
      <c r="V134"/>
      <c r="W134"/>
      <c r="X134"/>
      <c r="Y134"/>
      <c r="Z134"/>
      <c r="AA134"/>
      <c r="AB134"/>
      <c r="AC134"/>
      <c r="AD134"/>
      <c r="AE134"/>
      <c r="AF134"/>
      <c r="AG134"/>
      <c r="AH134"/>
    </row>
    <row r="135" spans="1:34" s="441" customFormat="1" x14ac:dyDescent="0.25">
      <c r="A135"/>
      <c r="B135"/>
      <c r="C135"/>
      <c r="D135"/>
      <c r="E135"/>
      <c r="F135"/>
      <c r="G135"/>
      <c r="H135" s="531"/>
      <c r="I135"/>
      <c r="J135"/>
      <c r="K135"/>
      <c r="L135"/>
      <c r="M135"/>
      <c r="N135"/>
      <c r="O135"/>
      <c r="P135"/>
      <c r="Q135"/>
      <c r="R135"/>
      <c r="S135"/>
      <c r="T135"/>
      <c r="U135"/>
      <c r="V135"/>
      <c r="W135"/>
      <c r="X135"/>
      <c r="Y135"/>
      <c r="Z135"/>
      <c r="AA135"/>
      <c r="AB135"/>
      <c r="AC135"/>
      <c r="AD135"/>
      <c r="AE135"/>
      <c r="AF135"/>
      <c r="AG135"/>
      <c r="AH135"/>
    </row>
    <row r="136" spans="1:34" s="441" customFormat="1" x14ac:dyDescent="0.25">
      <c r="A136"/>
      <c r="B136"/>
      <c r="C136"/>
      <c r="D136"/>
      <c r="E136"/>
      <c r="F136"/>
      <c r="G136"/>
      <c r="H136" s="531"/>
      <c r="I136"/>
      <c r="J136"/>
      <c r="K136"/>
      <c r="L136"/>
      <c r="M136"/>
      <c r="N136"/>
      <c r="O136"/>
      <c r="P136"/>
      <c r="Q136"/>
      <c r="R136"/>
      <c r="S136"/>
      <c r="T136"/>
      <c r="U136"/>
      <c r="V136"/>
      <c r="W136"/>
      <c r="X136"/>
      <c r="Y136"/>
      <c r="Z136"/>
      <c r="AA136"/>
      <c r="AB136"/>
      <c r="AC136"/>
      <c r="AD136"/>
      <c r="AE136"/>
      <c r="AF136"/>
      <c r="AG136"/>
      <c r="AH136"/>
    </row>
    <row r="137" spans="1:34" s="441" customFormat="1" x14ac:dyDescent="0.25">
      <c r="A137"/>
      <c r="B137"/>
      <c r="C137"/>
      <c r="D137"/>
      <c r="E137"/>
      <c r="F137"/>
      <c r="G137"/>
      <c r="H137" s="531"/>
      <c r="I137"/>
      <c r="J137"/>
      <c r="K137"/>
      <c r="L137"/>
      <c r="M137"/>
      <c r="N137"/>
      <c r="O137"/>
      <c r="P137"/>
      <c r="Q137"/>
      <c r="R137"/>
      <c r="S137"/>
      <c r="T137"/>
      <c r="U137"/>
      <c r="V137"/>
      <c r="W137"/>
      <c r="X137"/>
      <c r="Y137"/>
      <c r="Z137"/>
      <c r="AA137"/>
      <c r="AB137"/>
      <c r="AC137"/>
      <c r="AD137"/>
      <c r="AE137"/>
      <c r="AF137"/>
      <c r="AG137"/>
      <c r="AH137"/>
    </row>
    <row r="138" spans="1:34" s="441" customFormat="1" x14ac:dyDescent="0.25">
      <c r="A138"/>
      <c r="B138"/>
      <c r="C138"/>
      <c r="D138"/>
      <c r="E138"/>
      <c r="F138"/>
      <c r="G138"/>
      <c r="H138" s="531"/>
      <c r="I138"/>
      <c r="J138"/>
      <c r="K138"/>
      <c r="L138"/>
      <c r="M138"/>
      <c r="N138"/>
      <c r="O138"/>
      <c r="P138"/>
      <c r="Q138"/>
      <c r="R138"/>
      <c r="S138"/>
      <c r="T138"/>
      <c r="U138"/>
      <c r="V138"/>
      <c r="W138"/>
      <c r="X138"/>
      <c r="Y138"/>
      <c r="Z138"/>
      <c r="AA138"/>
      <c r="AB138"/>
      <c r="AC138"/>
      <c r="AD138"/>
      <c r="AE138"/>
      <c r="AF138"/>
      <c r="AG138"/>
      <c r="AH138"/>
    </row>
    <row r="139" spans="1:34" s="441" customFormat="1" x14ac:dyDescent="0.25">
      <c r="A139"/>
      <c r="B139"/>
      <c r="C139"/>
      <c r="D139"/>
      <c r="E139"/>
      <c r="F139"/>
      <c r="G139"/>
      <c r="H139" s="531"/>
      <c r="I139"/>
      <c r="J139"/>
      <c r="K139"/>
      <c r="L139"/>
      <c r="M139"/>
      <c r="N139"/>
      <c r="O139"/>
      <c r="P139"/>
      <c r="Q139"/>
      <c r="R139"/>
      <c r="S139"/>
      <c r="T139"/>
      <c r="U139"/>
      <c r="V139"/>
      <c r="W139"/>
      <c r="X139"/>
      <c r="Y139"/>
      <c r="Z139"/>
      <c r="AA139"/>
      <c r="AB139"/>
      <c r="AC139"/>
      <c r="AD139"/>
      <c r="AE139"/>
      <c r="AF139"/>
      <c r="AG139"/>
      <c r="AH139"/>
    </row>
    <row r="140" spans="1:34" s="441" customFormat="1" x14ac:dyDescent="0.25">
      <c r="A140"/>
      <c r="B140"/>
      <c r="C140"/>
      <c r="D140"/>
      <c r="E140"/>
      <c r="F140"/>
      <c r="G140"/>
      <c r="H140" s="531"/>
      <c r="I140"/>
      <c r="J140"/>
      <c r="K140"/>
      <c r="L140"/>
      <c r="M140"/>
      <c r="N140"/>
      <c r="O140"/>
      <c r="P140"/>
      <c r="Q140"/>
      <c r="R140"/>
      <c r="S140"/>
      <c r="T140"/>
      <c r="U140"/>
      <c r="V140"/>
      <c r="W140"/>
      <c r="X140"/>
      <c r="Y140"/>
      <c r="Z140"/>
      <c r="AA140"/>
      <c r="AB140"/>
      <c r="AC140"/>
      <c r="AD140"/>
      <c r="AE140"/>
      <c r="AF140"/>
      <c r="AG140"/>
      <c r="AH140"/>
    </row>
    <row r="141" spans="1:34" s="441" customFormat="1" x14ac:dyDescent="0.25">
      <c r="A141"/>
      <c r="B141"/>
      <c r="C141"/>
      <c r="D141"/>
      <c r="E141"/>
      <c r="F141"/>
      <c r="G141"/>
      <c r="H141" s="531"/>
      <c r="I141"/>
      <c r="J141"/>
      <c r="K141"/>
      <c r="L141"/>
      <c r="M141"/>
      <c r="N141"/>
      <c r="O141"/>
      <c r="P141"/>
      <c r="Q141"/>
      <c r="R141"/>
      <c r="S141"/>
      <c r="T141"/>
      <c r="U141"/>
      <c r="V141"/>
      <c r="W141"/>
      <c r="X141"/>
      <c r="Y141"/>
      <c r="Z141"/>
      <c r="AA141"/>
      <c r="AB141"/>
      <c r="AC141"/>
      <c r="AD141"/>
      <c r="AE141"/>
      <c r="AF141"/>
      <c r="AG141"/>
      <c r="AH141"/>
    </row>
    <row r="142" spans="1:34" s="441" customFormat="1" x14ac:dyDescent="0.25">
      <c r="A142"/>
      <c r="B142"/>
      <c r="C142"/>
      <c r="D142"/>
      <c r="E142"/>
      <c r="F142"/>
      <c r="G142"/>
      <c r="H142" s="531"/>
      <c r="I142"/>
      <c r="J142"/>
      <c r="K142"/>
      <c r="L142"/>
      <c r="M142"/>
      <c r="N142"/>
      <c r="O142"/>
      <c r="P142"/>
      <c r="Q142"/>
      <c r="R142"/>
      <c r="S142"/>
      <c r="T142"/>
      <c r="U142"/>
      <c r="V142"/>
      <c r="W142"/>
      <c r="X142"/>
      <c r="Y142"/>
      <c r="Z142"/>
      <c r="AA142"/>
      <c r="AB142"/>
      <c r="AC142"/>
      <c r="AD142"/>
      <c r="AE142"/>
      <c r="AF142"/>
      <c r="AG142"/>
      <c r="AH142"/>
    </row>
    <row r="143" spans="1:34" s="441" customFormat="1" x14ac:dyDescent="0.25">
      <c r="A143"/>
      <c r="B143"/>
      <c r="C143"/>
      <c r="D143"/>
      <c r="E143"/>
      <c r="F143"/>
      <c r="G143"/>
      <c r="H143" s="531"/>
      <c r="I143"/>
      <c r="J143"/>
      <c r="K143"/>
      <c r="L143"/>
      <c r="M143"/>
      <c r="N143"/>
      <c r="O143"/>
      <c r="P143"/>
      <c r="Q143"/>
      <c r="R143"/>
      <c r="S143"/>
      <c r="T143"/>
      <c r="U143"/>
      <c r="V143"/>
      <c r="W143"/>
      <c r="X143"/>
      <c r="Y143"/>
      <c r="Z143"/>
      <c r="AA143"/>
      <c r="AB143"/>
      <c r="AC143"/>
      <c r="AD143"/>
      <c r="AE143"/>
      <c r="AF143"/>
      <c r="AG143"/>
      <c r="AH143"/>
    </row>
    <row r="144" spans="1:34" s="441" customFormat="1" x14ac:dyDescent="0.25">
      <c r="A144"/>
      <c r="B144"/>
      <c r="C144"/>
      <c r="D144"/>
      <c r="E144"/>
      <c r="F144"/>
      <c r="G144"/>
      <c r="H144" s="531"/>
      <c r="I144"/>
      <c r="J144"/>
      <c r="K144"/>
      <c r="L144"/>
      <c r="M144"/>
      <c r="N144"/>
      <c r="O144"/>
      <c r="P144"/>
      <c r="Q144"/>
      <c r="R144"/>
      <c r="S144"/>
      <c r="T144"/>
      <c r="U144"/>
      <c r="V144"/>
      <c r="W144"/>
      <c r="X144"/>
      <c r="Y144"/>
      <c r="Z144"/>
      <c r="AA144"/>
      <c r="AB144"/>
      <c r="AC144"/>
      <c r="AD144"/>
      <c r="AE144"/>
      <c r="AF144"/>
      <c r="AG144"/>
      <c r="AH144"/>
    </row>
    <row r="145" spans="1:34" s="441" customFormat="1" x14ac:dyDescent="0.25">
      <c r="A145"/>
      <c r="B145"/>
      <c r="C145"/>
      <c r="D145"/>
      <c r="E145"/>
      <c r="F145"/>
      <c r="G145"/>
      <c r="H145" s="531"/>
      <c r="I145"/>
      <c r="J145"/>
      <c r="K145"/>
      <c r="L145"/>
      <c r="M145"/>
      <c r="N145"/>
      <c r="O145"/>
      <c r="P145"/>
      <c r="Q145"/>
      <c r="R145"/>
      <c r="S145"/>
      <c r="T145"/>
      <c r="U145"/>
      <c r="V145"/>
      <c r="W145"/>
      <c r="X145"/>
      <c r="Y145"/>
      <c r="Z145"/>
      <c r="AA145"/>
      <c r="AB145"/>
      <c r="AC145"/>
      <c r="AD145"/>
      <c r="AE145"/>
      <c r="AF145"/>
      <c r="AG145"/>
      <c r="AH145"/>
    </row>
    <row r="146" spans="1:34" s="441" customFormat="1" x14ac:dyDescent="0.25">
      <c r="A146"/>
      <c r="B146"/>
      <c r="C146"/>
      <c r="D146"/>
      <c r="E146"/>
      <c r="F146"/>
      <c r="G146"/>
      <c r="H146" s="531"/>
      <c r="I146"/>
      <c r="J146"/>
      <c r="K146"/>
      <c r="L146"/>
      <c r="M146"/>
      <c r="N146"/>
      <c r="O146"/>
      <c r="P146"/>
      <c r="Q146"/>
      <c r="R146"/>
      <c r="S146"/>
      <c r="T146"/>
      <c r="U146"/>
      <c r="V146"/>
      <c r="W146"/>
      <c r="X146"/>
      <c r="Y146"/>
      <c r="Z146"/>
      <c r="AA146"/>
      <c r="AB146"/>
      <c r="AC146"/>
      <c r="AD146"/>
      <c r="AE146"/>
      <c r="AF146"/>
      <c r="AG146"/>
      <c r="AH146"/>
    </row>
    <row r="147" spans="1:34" s="441" customFormat="1" x14ac:dyDescent="0.25">
      <c r="A147"/>
      <c r="B147"/>
      <c r="C147"/>
      <c r="D147"/>
      <c r="E147"/>
      <c r="F147"/>
      <c r="G147"/>
      <c r="H147" s="531"/>
      <c r="I147"/>
      <c r="J147"/>
      <c r="K147"/>
      <c r="L147"/>
      <c r="M147"/>
      <c r="N147"/>
      <c r="O147"/>
      <c r="P147"/>
      <c r="Q147"/>
      <c r="R147"/>
      <c r="S147"/>
      <c r="T147"/>
      <c r="U147"/>
      <c r="V147"/>
      <c r="W147"/>
      <c r="X147"/>
      <c r="Y147"/>
      <c r="Z147"/>
      <c r="AA147"/>
      <c r="AB147"/>
      <c r="AC147"/>
      <c r="AD147"/>
      <c r="AE147"/>
      <c r="AF147"/>
      <c r="AG147"/>
      <c r="AH147"/>
    </row>
    <row r="148" spans="1:34" s="441" customFormat="1" x14ac:dyDescent="0.25">
      <c r="A148"/>
      <c r="B148"/>
      <c r="C148"/>
      <c r="D148"/>
      <c r="E148"/>
      <c r="F148"/>
      <c r="G148"/>
      <c r="H148" s="531"/>
      <c r="I148"/>
      <c r="J148"/>
      <c r="K148"/>
      <c r="L148"/>
      <c r="M148"/>
      <c r="N148"/>
      <c r="O148"/>
      <c r="P148"/>
      <c r="Q148"/>
      <c r="R148"/>
      <c r="S148"/>
      <c r="T148"/>
      <c r="U148"/>
      <c r="V148"/>
      <c r="W148"/>
      <c r="X148"/>
      <c r="Y148"/>
      <c r="Z148"/>
      <c r="AA148"/>
      <c r="AB148"/>
      <c r="AC148"/>
      <c r="AD148"/>
      <c r="AE148"/>
      <c r="AF148"/>
      <c r="AG148"/>
      <c r="AH148"/>
    </row>
    <row r="149" spans="1:34" s="441" customFormat="1" x14ac:dyDescent="0.25">
      <c r="A149"/>
      <c r="B149"/>
      <c r="C149"/>
      <c r="D149"/>
      <c r="E149"/>
      <c r="F149"/>
      <c r="G149"/>
      <c r="H149" s="531"/>
      <c r="I149"/>
      <c r="J149"/>
      <c r="K149"/>
      <c r="L149"/>
      <c r="M149"/>
      <c r="N149"/>
      <c r="O149"/>
      <c r="P149"/>
      <c r="Q149"/>
      <c r="R149"/>
      <c r="S149"/>
      <c r="T149"/>
      <c r="U149"/>
      <c r="V149"/>
      <c r="W149"/>
      <c r="X149"/>
      <c r="Y149"/>
      <c r="Z149"/>
      <c r="AA149"/>
      <c r="AB149"/>
      <c r="AC149"/>
      <c r="AD149"/>
      <c r="AE149"/>
      <c r="AF149"/>
      <c r="AG149"/>
      <c r="AH149"/>
    </row>
    <row r="150" spans="1:34" s="441" customFormat="1" x14ac:dyDescent="0.25">
      <c r="A150"/>
      <c r="B150"/>
      <c r="C150"/>
      <c r="D150"/>
      <c r="E150"/>
      <c r="F150"/>
      <c r="G150"/>
      <c r="H150" s="531"/>
      <c r="I150"/>
      <c r="J150"/>
      <c r="K150"/>
      <c r="L150"/>
      <c r="M150"/>
      <c r="N150"/>
      <c r="O150"/>
      <c r="P150"/>
      <c r="Q150"/>
      <c r="R150"/>
      <c r="S150"/>
      <c r="T150"/>
      <c r="U150"/>
      <c r="V150"/>
      <c r="W150"/>
      <c r="X150"/>
      <c r="Y150"/>
      <c r="Z150"/>
      <c r="AA150"/>
      <c r="AB150"/>
      <c r="AC150"/>
      <c r="AD150"/>
      <c r="AE150"/>
      <c r="AF150"/>
      <c r="AG150"/>
      <c r="AH150"/>
    </row>
    <row r="151" spans="1:34" s="441" customFormat="1" x14ac:dyDescent="0.25">
      <c r="A151"/>
      <c r="B151"/>
      <c r="C151"/>
      <c r="D151"/>
      <c r="E151"/>
      <c r="F151"/>
      <c r="G151"/>
      <c r="H151" s="531"/>
      <c r="I151"/>
      <c r="J151"/>
      <c r="K151"/>
      <c r="L151"/>
      <c r="M151"/>
      <c r="N151"/>
      <c r="O151"/>
      <c r="P151"/>
      <c r="Q151"/>
      <c r="R151"/>
      <c r="S151"/>
      <c r="T151"/>
      <c r="U151"/>
      <c r="V151"/>
      <c r="W151"/>
      <c r="X151"/>
      <c r="Y151"/>
      <c r="Z151"/>
      <c r="AA151"/>
      <c r="AB151"/>
      <c r="AC151"/>
      <c r="AD151"/>
      <c r="AE151"/>
      <c r="AF151"/>
      <c r="AG151"/>
      <c r="AH151"/>
    </row>
    <row r="152" spans="1:34" s="441" customFormat="1" x14ac:dyDescent="0.25">
      <c r="A152"/>
      <c r="B152"/>
      <c r="C152"/>
      <c r="D152"/>
      <c r="E152"/>
      <c r="F152"/>
      <c r="G152"/>
      <c r="H152" s="531"/>
      <c r="I152"/>
      <c r="J152"/>
      <c r="K152"/>
      <c r="L152"/>
      <c r="M152"/>
      <c r="N152"/>
      <c r="O152"/>
      <c r="P152"/>
      <c r="Q152"/>
      <c r="R152"/>
      <c r="S152"/>
      <c r="T152"/>
      <c r="U152"/>
      <c r="V152"/>
      <c r="W152"/>
      <c r="X152"/>
      <c r="Y152"/>
      <c r="Z152"/>
      <c r="AA152"/>
      <c r="AB152"/>
      <c r="AC152"/>
      <c r="AD152"/>
      <c r="AE152"/>
      <c r="AF152"/>
      <c r="AG152"/>
      <c r="AH152"/>
    </row>
    <row r="153" spans="1:34" s="441" customFormat="1" x14ac:dyDescent="0.25">
      <c r="A153"/>
      <c r="B153"/>
      <c r="C153"/>
      <c r="D153"/>
      <c r="E153"/>
      <c r="F153"/>
      <c r="G153"/>
      <c r="H153" s="531"/>
      <c r="I153"/>
      <c r="J153"/>
      <c r="K153"/>
      <c r="L153"/>
      <c r="M153"/>
      <c r="N153"/>
      <c r="O153"/>
      <c r="P153"/>
      <c r="Q153"/>
      <c r="R153"/>
      <c r="S153"/>
      <c r="T153"/>
      <c r="U153"/>
      <c r="V153"/>
      <c r="W153"/>
      <c r="X153"/>
      <c r="Y153"/>
      <c r="Z153"/>
      <c r="AA153"/>
      <c r="AB153"/>
      <c r="AC153"/>
      <c r="AD153"/>
      <c r="AE153"/>
      <c r="AF153"/>
      <c r="AG153"/>
      <c r="AH153"/>
    </row>
    <row r="154" spans="1:34" s="441" customFormat="1" x14ac:dyDescent="0.25">
      <c r="A154"/>
      <c r="B154"/>
      <c r="C154"/>
      <c r="D154"/>
      <c r="E154"/>
      <c r="F154"/>
      <c r="G154"/>
      <c r="H154" s="531"/>
      <c r="I154"/>
      <c r="J154"/>
      <c r="K154"/>
      <c r="L154"/>
      <c r="M154"/>
      <c r="N154"/>
      <c r="O154"/>
      <c r="P154"/>
      <c r="Q154"/>
      <c r="R154"/>
      <c r="S154"/>
      <c r="T154"/>
      <c r="U154"/>
      <c r="V154"/>
      <c r="W154"/>
      <c r="X154"/>
      <c r="Y154"/>
      <c r="Z154"/>
      <c r="AA154"/>
      <c r="AB154"/>
      <c r="AC154"/>
      <c r="AD154"/>
      <c r="AE154"/>
      <c r="AF154"/>
      <c r="AG154"/>
      <c r="AH154"/>
    </row>
    <row r="155" spans="1:34" s="441" customFormat="1" x14ac:dyDescent="0.25">
      <c r="A155"/>
      <c r="B155"/>
      <c r="C155"/>
      <c r="D155"/>
      <c r="E155"/>
      <c r="F155"/>
      <c r="G155"/>
      <c r="H155" s="531"/>
      <c r="I155"/>
      <c r="J155"/>
      <c r="K155"/>
      <c r="L155"/>
      <c r="M155"/>
      <c r="N155"/>
      <c r="O155"/>
      <c r="P155"/>
      <c r="Q155"/>
      <c r="R155"/>
      <c r="S155"/>
      <c r="T155"/>
      <c r="U155"/>
      <c r="V155"/>
      <c r="W155"/>
      <c r="X155"/>
      <c r="Y155"/>
      <c r="Z155"/>
      <c r="AA155"/>
      <c r="AB155"/>
      <c r="AC155"/>
      <c r="AD155"/>
      <c r="AE155"/>
      <c r="AF155"/>
      <c r="AG155"/>
      <c r="AH155"/>
    </row>
    <row r="156" spans="1:34" s="441" customFormat="1" x14ac:dyDescent="0.25">
      <c r="A156"/>
      <c r="B156"/>
      <c r="C156"/>
      <c r="D156"/>
      <c r="E156"/>
      <c r="F156"/>
      <c r="G156"/>
      <c r="H156" s="531"/>
      <c r="I156"/>
      <c r="J156"/>
      <c r="K156"/>
      <c r="L156"/>
      <c r="M156"/>
      <c r="N156"/>
      <c r="O156"/>
      <c r="P156"/>
      <c r="Q156"/>
      <c r="R156"/>
      <c r="S156"/>
      <c r="T156"/>
      <c r="U156"/>
      <c r="V156"/>
      <c r="W156"/>
      <c r="X156"/>
      <c r="Y156"/>
      <c r="Z156"/>
      <c r="AA156"/>
      <c r="AB156"/>
      <c r="AC156"/>
      <c r="AD156"/>
      <c r="AE156"/>
      <c r="AF156"/>
      <c r="AG156"/>
      <c r="AH156"/>
    </row>
    <row r="157" spans="1:34" s="441" customFormat="1" x14ac:dyDescent="0.25">
      <c r="A157"/>
      <c r="B157"/>
      <c r="C157"/>
      <c r="D157"/>
      <c r="E157"/>
      <c r="F157"/>
      <c r="G157"/>
      <c r="H157" s="531"/>
      <c r="I157"/>
      <c r="J157"/>
      <c r="K157"/>
      <c r="L157"/>
      <c r="M157"/>
      <c r="N157"/>
      <c r="O157"/>
      <c r="P157"/>
      <c r="Q157"/>
      <c r="R157"/>
      <c r="S157"/>
      <c r="T157"/>
      <c r="U157"/>
      <c r="V157"/>
      <c r="W157"/>
      <c r="X157"/>
      <c r="Y157"/>
      <c r="Z157"/>
      <c r="AA157"/>
      <c r="AB157"/>
      <c r="AC157"/>
      <c r="AD157"/>
      <c r="AE157"/>
      <c r="AF157"/>
      <c r="AG157"/>
      <c r="AH157"/>
    </row>
    <row r="158" spans="1:34" s="441" customFormat="1" x14ac:dyDescent="0.25">
      <c r="A158"/>
      <c r="B158"/>
      <c r="C158"/>
      <c r="D158"/>
      <c r="E158"/>
      <c r="F158"/>
      <c r="G158"/>
      <c r="H158" s="531"/>
      <c r="I158"/>
      <c r="J158"/>
      <c r="K158"/>
      <c r="L158"/>
      <c r="M158"/>
      <c r="N158"/>
      <c r="O158"/>
      <c r="P158"/>
      <c r="Q158"/>
      <c r="R158"/>
      <c r="S158"/>
      <c r="T158"/>
      <c r="U158"/>
      <c r="V158"/>
      <c r="W158"/>
      <c r="X158"/>
      <c r="Y158"/>
      <c r="Z158"/>
      <c r="AA158"/>
      <c r="AB158"/>
      <c r="AC158"/>
      <c r="AD158"/>
      <c r="AE158"/>
      <c r="AF158"/>
      <c r="AG158"/>
      <c r="AH158"/>
    </row>
    <row r="159" spans="1:34" s="441" customFormat="1" x14ac:dyDescent="0.25">
      <c r="A159"/>
      <c r="B159"/>
      <c r="C159"/>
      <c r="D159"/>
      <c r="E159"/>
      <c r="F159"/>
      <c r="G159"/>
      <c r="H159" s="531"/>
      <c r="I159"/>
      <c r="J159"/>
      <c r="K159"/>
      <c r="L159"/>
      <c r="M159"/>
      <c r="N159"/>
      <c r="O159"/>
      <c r="P159"/>
      <c r="Q159"/>
      <c r="R159"/>
      <c r="S159"/>
      <c r="T159"/>
      <c r="U159"/>
      <c r="V159"/>
      <c r="W159"/>
      <c r="X159"/>
      <c r="Y159"/>
      <c r="Z159"/>
      <c r="AA159"/>
      <c r="AB159"/>
      <c r="AC159"/>
      <c r="AD159"/>
      <c r="AE159"/>
      <c r="AF159"/>
      <c r="AG159"/>
      <c r="AH159"/>
    </row>
    <row r="160" spans="1:34" s="441" customFormat="1" x14ac:dyDescent="0.25">
      <c r="A160"/>
      <c r="B160"/>
      <c r="C160"/>
      <c r="D160"/>
      <c r="E160"/>
      <c r="F160"/>
      <c r="G160"/>
      <c r="H160" s="531"/>
      <c r="I160"/>
      <c r="J160"/>
      <c r="K160"/>
      <c r="L160"/>
      <c r="M160"/>
      <c r="N160"/>
      <c r="O160"/>
      <c r="P160"/>
      <c r="Q160"/>
      <c r="R160"/>
      <c r="S160"/>
      <c r="T160"/>
      <c r="U160"/>
      <c r="V160"/>
      <c r="W160"/>
      <c r="X160"/>
      <c r="Y160"/>
      <c r="Z160"/>
      <c r="AA160"/>
      <c r="AB160"/>
      <c r="AC160"/>
      <c r="AD160"/>
      <c r="AE160"/>
      <c r="AF160"/>
      <c r="AG160"/>
      <c r="AH160"/>
    </row>
    <row r="161" spans="1:34" s="441" customFormat="1" x14ac:dyDescent="0.25">
      <c r="A161"/>
      <c r="B161"/>
      <c r="C161"/>
      <c r="D161"/>
      <c r="E161"/>
      <c r="F161"/>
      <c r="G161"/>
      <c r="H161" s="531"/>
      <c r="I161"/>
      <c r="J161"/>
      <c r="K161"/>
      <c r="L161"/>
      <c r="M161"/>
      <c r="N161"/>
      <c r="O161"/>
      <c r="P161"/>
      <c r="Q161"/>
      <c r="R161"/>
      <c r="S161"/>
      <c r="T161"/>
      <c r="U161"/>
      <c r="V161"/>
      <c r="W161"/>
      <c r="X161"/>
      <c r="Y161"/>
      <c r="Z161"/>
      <c r="AA161"/>
      <c r="AB161"/>
      <c r="AC161"/>
      <c r="AD161"/>
      <c r="AE161"/>
      <c r="AF161"/>
      <c r="AG161"/>
      <c r="AH161"/>
    </row>
    <row r="162" spans="1:34" s="441" customFormat="1" x14ac:dyDescent="0.25">
      <c r="A162"/>
      <c r="B162"/>
      <c r="C162"/>
      <c r="D162"/>
      <c r="E162"/>
      <c r="F162"/>
      <c r="G162"/>
      <c r="H162" s="531"/>
      <c r="I162"/>
      <c r="J162"/>
      <c r="K162"/>
      <c r="L162"/>
      <c r="M162"/>
      <c r="N162"/>
      <c r="O162"/>
      <c r="P162"/>
      <c r="Q162"/>
      <c r="R162"/>
      <c r="S162"/>
      <c r="T162"/>
      <c r="U162"/>
      <c r="V162"/>
      <c r="W162"/>
      <c r="X162"/>
      <c r="Y162"/>
      <c r="Z162"/>
      <c r="AA162"/>
      <c r="AB162"/>
      <c r="AC162"/>
      <c r="AD162"/>
      <c r="AE162"/>
      <c r="AF162"/>
      <c r="AG162"/>
      <c r="AH162"/>
    </row>
    <row r="163" spans="1:34" s="441" customFormat="1" x14ac:dyDescent="0.25">
      <c r="A163"/>
      <c r="B163"/>
      <c r="C163"/>
      <c r="D163"/>
      <c r="E163"/>
      <c r="F163"/>
      <c r="G163"/>
      <c r="H163" s="531"/>
      <c r="I163"/>
      <c r="J163"/>
      <c r="K163"/>
      <c r="L163"/>
      <c r="M163"/>
      <c r="N163"/>
      <c r="O163"/>
      <c r="P163"/>
      <c r="Q163"/>
      <c r="R163"/>
      <c r="S163"/>
      <c r="T163"/>
      <c r="U163"/>
      <c r="V163"/>
      <c r="W163"/>
      <c r="X163"/>
      <c r="Y163"/>
      <c r="Z163"/>
      <c r="AA163"/>
      <c r="AB163"/>
      <c r="AC163"/>
      <c r="AD163"/>
      <c r="AE163"/>
      <c r="AF163"/>
      <c r="AG163"/>
      <c r="AH163"/>
    </row>
    <row r="164" spans="1:34" s="441" customFormat="1" x14ac:dyDescent="0.25">
      <c r="A164"/>
      <c r="B164"/>
      <c r="C164"/>
      <c r="D164"/>
      <c r="E164"/>
      <c r="F164"/>
      <c r="G164"/>
      <c r="H164" s="531"/>
      <c r="I164"/>
      <c r="J164"/>
      <c r="K164"/>
      <c r="L164"/>
      <c r="M164"/>
      <c r="N164"/>
      <c r="O164"/>
      <c r="P164"/>
      <c r="Q164"/>
      <c r="R164"/>
      <c r="S164"/>
      <c r="T164"/>
      <c r="U164"/>
      <c r="V164"/>
      <c r="W164"/>
      <c r="X164"/>
      <c r="Y164"/>
      <c r="Z164"/>
      <c r="AA164"/>
      <c r="AB164"/>
      <c r="AC164"/>
      <c r="AD164"/>
      <c r="AE164"/>
      <c r="AF164"/>
      <c r="AG164"/>
      <c r="AH164"/>
    </row>
    <row r="165" spans="1:34" s="441" customFormat="1" x14ac:dyDescent="0.25">
      <c r="A165"/>
      <c r="B165"/>
      <c r="C165"/>
      <c r="D165"/>
      <c r="E165"/>
      <c r="F165"/>
      <c r="G165"/>
      <c r="H165" s="531"/>
      <c r="I165"/>
      <c r="J165"/>
      <c r="K165"/>
      <c r="L165"/>
      <c r="M165"/>
      <c r="N165"/>
      <c r="O165"/>
      <c r="P165"/>
      <c r="Q165"/>
      <c r="R165"/>
      <c r="S165"/>
      <c r="T165"/>
      <c r="U165"/>
      <c r="V165"/>
      <c r="W165"/>
      <c r="X165"/>
      <c r="Y165"/>
      <c r="Z165"/>
      <c r="AA165"/>
      <c r="AB165"/>
      <c r="AC165"/>
      <c r="AD165"/>
      <c r="AE165"/>
      <c r="AF165"/>
      <c r="AG165"/>
      <c r="AH165"/>
    </row>
    <row r="166" spans="1:34" s="441" customFormat="1" x14ac:dyDescent="0.25">
      <c r="A166"/>
      <c r="B166"/>
      <c r="C166"/>
      <c r="D166"/>
      <c r="E166"/>
      <c r="F166"/>
      <c r="G166"/>
      <c r="H166" s="531"/>
      <c r="I166"/>
      <c r="J166"/>
      <c r="K166"/>
      <c r="L166"/>
      <c r="M166"/>
      <c r="N166"/>
      <c r="O166"/>
      <c r="P166"/>
      <c r="Q166"/>
      <c r="R166"/>
      <c r="S166"/>
      <c r="T166"/>
      <c r="U166"/>
      <c r="V166"/>
      <c r="W166"/>
      <c r="X166"/>
      <c r="Y166"/>
      <c r="Z166"/>
      <c r="AA166"/>
      <c r="AB166"/>
      <c r="AC166"/>
      <c r="AD166"/>
      <c r="AE166"/>
      <c r="AF166"/>
      <c r="AG166"/>
      <c r="AH166"/>
    </row>
    <row r="167" spans="1:34" s="441" customFormat="1" x14ac:dyDescent="0.25">
      <c r="A167"/>
      <c r="B167"/>
      <c r="C167"/>
      <c r="D167"/>
      <c r="E167"/>
      <c r="F167"/>
      <c r="G167"/>
      <c r="H167" s="531"/>
      <c r="I167"/>
      <c r="J167"/>
      <c r="K167"/>
      <c r="L167"/>
      <c r="M167"/>
      <c r="N167"/>
      <c r="O167"/>
      <c r="P167"/>
      <c r="Q167"/>
      <c r="R167"/>
      <c r="S167"/>
      <c r="T167"/>
      <c r="U167"/>
      <c r="V167"/>
      <c r="W167"/>
      <c r="X167"/>
      <c r="Y167"/>
      <c r="Z167"/>
      <c r="AA167"/>
      <c r="AB167"/>
      <c r="AC167"/>
      <c r="AD167"/>
      <c r="AE167"/>
      <c r="AF167"/>
      <c r="AG167"/>
      <c r="AH167"/>
    </row>
    <row r="168" spans="1:34" s="441" customFormat="1" x14ac:dyDescent="0.25">
      <c r="A168"/>
      <c r="B168"/>
      <c r="C168"/>
      <c r="D168"/>
      <c r="E168"/>
      <c r="F168"/>
      <c r="G168"/>
      <c r="H168" s="531"/>
      <c r="I168"/>
      <c r="J168"/>
      <c r="K168"/>
      <c r="L168"/>
      <c r="M168"/>
      <c r="N168"/>
      <c r="O168"/>
      <c r="P168"/>
      <c r="Q168"/>
      <c r="R168"/>
      <c r="S168"/>
      <c r="T168"/>
      <c r="U168"/>
      <c r="V168"/>
      <c r="W168"/>
      <c r="X168"/>
      <c r="Y168"/>
      <c r="Z168"/>
      <c r="AA168"/>
      <c r="AB168"/>
      <c r="AC168"/>
      <c r="AD168"/>
      <c r="AE168"/>
      <c r="AF168"/>
      <c r="AG168"/>
      <c r="AH168"/>
    </row>
    <row r="169" spans="1:34" s="441" customFormat="1" x14ac:dyDescent="0.25">
      <c r="A169"/>
      <c r="B169"/>
      <c r="C169"/>
      <c r="D169"/>
      <c r="E169"/>
      <c r="F169"/>
      <c r="G169"/>
      <c r="H169" s="531"/>
      <c r="I169"/>
      <c r="J169"/>
      <c r="K169"/>
      <c r="L169"/>
      <c r="M169"/>
      <c r="N169"/>
      <c r="O169"/>
      <c r="P169"/>
      <c r="Q169"/>
      <c r="R169"/>
      <c r="S169"/>
      <c r="T169"/>
      <c r="U169"/>
      <c r="V169"/>
      <c r="W169"/>
      <c r="X169"/>
      <c r="Y169"/>
      <c r="Z169"/>
      <c r="AA169"/>
      <c r="AB169"/>
      <c r="AC169"/>
      <c r="AD169"/>
      <c r="AE169"/>
      <c r="AF169"/>
      <c r="AG169"/>
      <c r="AH169"/>
    </row>
    <row r="170" spans="1:34" s="441" customFormat="1" x14ac:dyDescent="0.25">
      <c r="A170"/>
      <c r="B170"/>
      <c r="C170"/>
      <c r="D170"/>
      <c r="E170"/>
      <c r="F170"/>
      <c r="G170"/>
      <c r="H170" s="531"/>
      <c r="I170"/>
      <c r="J170"/>
      <c r="K170"/>
      <c r="L170"/>
      <c r="M170"/>
      <c r="N170"/>
      <c r="O170"/>
      <c r="P170"/>
      <c r="Q170"/>
      <c r="R170"/>
      <c r="S170"/>
      <c r="T170"/>
      <c r="U170"/>
      <c r="V170"/>
      <c r="W170"/>
      <c r="X170"/>
      <c r="Y170"/>
      <c r="Z170"/>
      <c r="AA170"/>
      <c r="AB170"/>
      <c r="AC170"/>
      <c r="AD170"/>
      <c r="AE170"/>
      <c r="AF170"/>
      <c r="AG170"/>
      <c r="AH170"/>
    </row>
    <row r="171" spans="1:34" s="441" customFormat="1" x14ac:dyDescent="0.25">
      <c r="A171"/>
      <c r="B171"/>
      <c r="C171"/>
      <c r="D171"/>
      <c r="E171"/>
      <c r="F171"/>
      <c r="G171"/>
      <c r="H171" s="531"/>
      <c r="I171"/>
      <c r="J171"/>
      <c r="K171"/>
      <c r="L171"/>
      <c r="M171"/>
      <c r="N171"/>
      <c r="O171"/>
      <c r="P171"/>
      <c r="Q171"/>
      <c r="R171"/>
      <c r="S171"/>
      <c r="T171"/>
      <c r="U171"/>
      <c r="V171"/>
      <c r="W171"/>
      <c r="X171"/>
      <c r="Y171"/>
      <c r="Z171"/>
      <c r="AA171"/>
      <c r="AB171"/>
      <c r="AC171"/>
      <c r="AD171"/>
      <c r="AE171"/>
      <c r="AF171"/>
      <c r="AG171"/>
      <c r="AH171"/>
    </row>
    <row r="172" spans="1:34" s="441" customFormat="1" x14ac:dyDescent="0.25">
      <c r="A172"/>
      <c r="B172"/>
      <c r="C172"/>
      <c r="D172"/>
      <c r="E172"/>
      <c r="F172"/>
      <c r="G172"/>
      <c r="H172" s="531"/>
      <c r="I172"/>
      <c r="J172"/>
      <c r="K172"/>
      <c r="L172"/>
      <c r="M172"/>
      <c r="N172"/>
      <c r="O172"/>
      <c r="P172"/>
      <c r="Q172"/>
      <c r="R172"/>
      <c r="S172"/>
      <c r="T172"/>
      <c r="U172"/>
      <c r="V172"/>
      <c r="W172"/>
      <c r="X172"/>
      <c r="Y172"/>
      <c r="Z172"/>
      <c r="AA172"/>
      <c r="AB172"/>
      <c r="AC172"/>
      <c r="AD172"/>
      <c r="AE172"/>
      <c r="AF172"/>
      <c r="AG172"/>
      <c r="AH172"/>
    </row>
    <row r="173" spans="1:34" s="441" customFormat="1" x14ac:dyDescent="0.25">
      <c r="A173"/>
      <c r="B173"/>
      <c r="C173"/>
      <c r="D173"/>
      <c r="E173"/>
      <c r="F173"/>
      <c r="G173"/>
      <c r="H173" s="531"/>
      <c r="I173"/>
      <c r="J173"/>
      <c r="K173"/>
      <c r="L173"/>
      <c r="M173"/>
      <c r="N173"/>
      <c r="O173"/>
      <c r="P173"/>
      <c r="Q173"/>
      <c r="R173"/>
      <c r="S173"/>
      <c r="T173"/>
      <c r="U173"/>
      <c r="V173"/>
      <c r="W173"/>
      <c r="X173"/>
      <c r="Y173"/>
      <c r="Z173"/>
      <c r="AA173"/>
      <c r="AB173"/>
      <c r="AC173"/>
      <c r="AD173"/>
      <c r="AE173"/>
      <c r="AF173"/>
      <c r="AG173"/>
      <c r="AH173"/>
    </row>
    <row r="174" spans="1:34" s="441" customFormat="1" x14ac:dyDescent="0.25">
      <c r="A174"/>
      <c r="B174"/>
      <c r="C174"/>
      <c r="D174"/>
      <c r="E174"/>
      <c r="F174"/>
      <c r="G174"/>
      <c r="H174" s="531"/>
      <c r="I174"/>
      <c r="J174"/>
      <c r="K174"/>
      <c r="L174"/>
      <c r="M174"/>
      <c r="N174"/>
      <c r="O174"/>
      <c r="P174"/>
      <c r="Q174"/>
      <c r="R174"/>
      <c r="S174"/>
      <c r="T174"/>
      <c r="U174"/>
      <c r="V174"/>
      <c r="W174"/>
      <c r="X174"/>
      <c r="Y174"/>
      <c r="Z174"/>
      <c r="AA174"/>
      <c r="AB174"/>
      <c r="AC174"/>
      <c r="AD174"/>
      <c r="AE174"/>
      <c r="AF174"/>
      <c r="AG174"/>
      <c r="AH174"/>
    </row>
    <row r="175" spans="1:34" s="441" customFormat="1" x14ac:dyDescent="0.25">
      <c r="A175"/>
      <c r="B175"/>
      <c r="C175"/>
      <c r="D175"/>
      <c r="E175"/>
      <c r="F175"/>
      <c r="G175"/>
      <c r="H175" s="531"/>
      <c r="I175"/>
      <c r="J175"/>
      <c r="K175"/>
      <c r="L175"/>
      <c r="M175"/>
      <c r="N175"/>
      <c r="O175"/>
      <c r="P175"/>
      <c r="Q175"/>
      <c r="R175"/>
      <c r="S175"/>
      <c r="T175"/>
      <c r="U175"/>
      <c r="V175"/>
      <c r="W175"/>
      <c r="X175"/>
      <c r="Y175"/>
      <c r="Z175"/>
      <c r="AA175"/>
      <c r="AB175"/>
      <c r="AC175"/>
      <c r="AD175"/>
      <c r="AE175"/>
      <c r="AF175"/>
      <c r="AG175"/>
      <c r="AH175"/>
    </row>
    <row r="176" spans="1:34" s="441" customFormat="1" x14ac:dyDescent="0.25">
      <c r="A176"/>
      <c r="B176"/>
      <c r="C176"/>
      <c r="D176"/>
      <c r="E176"/>
      <c r="F176"/>
      <c r="G176"/>
      <c r="H176" s="531"/>
      <c r="I176"/>
      <c r="J176"/>
      <c r="K176"/>
      <c r="L176"/>
      <c r="M176"/>
      <c r="N176"/>
      <c r="O176"/>
      <c r="P176"/>
      <c r="Q176"/>
      <c r="R176"/>
      <c r="S176"/>
      <c r="T176"/>
      <c r="U176"/>
      <c r="V176"/>
      <c r="W176"/>
      <c r="X176"/>
      <c r="Y176"/>
      <c r="Z176"/>
      <c r="AA176"/>
      <c r="AB176"/>
      <c r="AC176"/>
      <c r="AD176"/>
      <c r="AE176"/>
      <c r="AF176"/>
      <c r="AG176"/>
      <c r="AH176"/>
    </row>
    <row r="177" spans="1:34" s="441" customFormat="1" x14ac:dyDescent="0.25">
      <c r="A177"/>
      <c r="B177"/>
      <c r="C177"/>
      <c r="D177"/>
      <c r="E177"/>
      <c r="F177"/>
      <c r="G177"/>
      <c r="H177" s="531"/>
      <c r="I177"/>
      <c r="J177"/>
      <c r="K177"/>
      <c r="L177"/>
      <c r="M177"/>
      <c r="N177"/>
      <c r="O177"/>
      <c r="P177"/>
      <c r="Q177"/>
      <c r="R177"/>
      <c r="S177"/>
      <c r="T177"/>
      <c r="U177"/>
      <c r="V177"/>
      <c r="W177"/>
      <c r="X177"/>
      <c r="Y177"/>
      <c r="Z177"/>
      <c r="AA177"/>
      <c r="AB177"/>
      <c r="AC177"/>
      <c r="AD177"/>
      <c r="AE177"/>
      <c r="AF177"/>
      <c r="AG177"/>
      <c r="AH177"/>
    </row>
    <row r="178" spans="1:34" s="441" customFormat="1" x14ac:dyDescent="0.25">
      <c r="A178"/>
      <c r="B178"/>
      <c r="C178"/>
      <c r="D178"/>
      <c r="E178"/>
      <c r="F178"/>
      <c r="G178"/>
      <c r="H178" s="531"/>
      <c r="I178"/>
      <c r="J178"/>
      <c r="K178"/>
      <c r="L178"/>
      <c r="M178"/>
      <c r="N178"/>
      <c r="O178"/>
      <c r="P178"/>
      <c r="Q178"/>
      <c r="R178"/>
      <c r="S178"/>
      <c r="T178"/>
      <c r="U178"/>
      <c r="V178"/>
      <c r="W178"/>
      <c r="X178"/>
      <c r="Y178"/>
      <c r="Z178"/>
      <c r="AA178"/>
      <c r="AB178"/>
      <c r="AC178"/>
      <c r="AD178"/>
      <c r="AE178"/>
      <c r="AF178"/>
      <c r="AG178"/>
      <c r="AH178"/>
    </row>
    <row r="179" spans="1:34" s="441" customFormat="1" x14ac:dyDescent="0.25">
      <c r="A179"/>
      <c r="B179"/>
      <c r="C179"/>
      <c r="D179"/>
      <c r="E179"/>
      <c r="F179"/>
      <c r="G179"/>
      <c r="H179" s="531"/>
      <c r="I179"/>
      <c r="J179"/>
      <c r="K179"/>
      <c r="L179"/>
      <c r="M179"/>
      <c r="N179"/>
      <c r="O179"/>
      <c r="P179"/>
      <c r="Q179"/>
      <c r="R179"/>
      <c r="S179"/>
      <c r="T179"/>
      <c r="U179"/>
      <c r="V179"/>
      <c r="W179"/>
      <c r="X179"/>
      <c r="Y179"/>
      <c r="Z179"/>
      <c r="AA179"/>
      <c r="AB179"/>
      <c r="AC179"/>
      <c r="AD179"/>
      <c r="AE179"/>
      <c r="AF179"/>
      <c r="AG179"/>
      <c r="AH179"/>
    </row>
    <row r="180" spans="1:34" s="441" customFormat="1" x14ac:dyDescent="0.25">
      <c r="A180"/>
      <c r="B180"/>
      <c r="C180"/>
      <c r="D180"/>
      <c r="E180"/>
      <c r="F180"/>
      <c r="G180"/>
      <c r="H180" s="531"/>
      <c r="I180"/>
      <c r="J180"/>
      <c r="K180"/>
      <c r="L180"/>
      <c r="M180"/>
      <c r="N180"/>
      <c r="O180"/>
      <c r="P180"/>
      <c r="Q180"/>
      <c r="R180"/>
      <c r="S180"/>
      <c r="T180"/>
      <c r="U180"/>
      <c r="V180"/>
      <c r="W180"/>
      <c r="X180"/>
      <c r="Y180"/>
      <c r="Z180"/>
      <c r="AA180"/>
      <c r="AB180"/>
      <c r="AC180"/>
      <c r="AD180"/>
      <c r="AE180"/>
      <c r="AF180"/>
      <c r="AG180"/>
      <c r="AH180"/>
    </row>
    <row r="181" spans="1:34" s="441" customFormat="1" x14ac:dyDescent="0.25">
      <c r="A181"/>
      <c r="B181"/>
      <c r="C181"/>
      <c r="D181"/>
      <c r="E181"/>
      <c r="F181"/>
      <c r="G181"/>
      <c r="H181" s="531"/>
      <c r="I181"/>
      <c r="J181"/>
      <c r="K181"/>
      <c r="L181"/>
      <c r="M181"/>
      <c r="N181"/>
      <c r="O181"/>
      <c r="P181"/>
      <c r="Q181"/>
      <c r="R181"/>
      <c r="S181"/>
      <c r="T181"/>
      <c r="U181"/>
      <c r="V181"/>
      <c r="W181"/>
      <c r="X181"/>
      <c r="Y181"/>
      <c r="Z181"/>
      <c r="AA181"/>
      <c r="AB181"/>
      <c r="AC181"/>
      <c r="AD181"/>
      <c r="AE181"/>
      <c r="AF181"/>
      <c r="AG181"/>
      <c r="AH181"/>
    </row>
    <row r="182" spans="1:34" s="441" customFormat="1" x14ac:dyDescent="0.25">
      <c r="A182"/>
      <c r="B182"/>
      <c r="C182"/>
      <c r="D182"/>
      <c r="E182"/>
      <c r="F182"/>
      <c r="G182"/>
      <c r="H182" s="531"/>
      <c r="I182"/>
      <c r="J182"/>
      <c r="K182"/>
      <c r="L182"/>
      <c r="M182"/>
      <c r="N182"/>
      <c r="O182"/>
      <c r="P182"/>
      <c r="Q182"/>
      <c r="R182"/>
      <c r="S182"/>
      <c r="T182"/>
      <c r="U182"/>
      <c r="V182"/>
      <c r="W182"/>
      <c r="X182"/>
      <c r="Y182"/>
      <c r="Z182"/>
      <c r="AA182"/>
      <c r="AB182"/>
      <c r="AC182"/>
      <c r="AD182"/>
      <c r="AE182"/>
      <c r="AF182"/>
      <c r="AG182"/>
      <c r="AH182"/>
    </row>
    <row r="183" spans="1:34" s="441" customFormat="1" x14ac:dyDescent="0.25">
      <c r="A183"/>
      <c r="B183"/>
      <c r="C183"/>
      <c r="D183"/>
      <c r="E183"/>
      <c r="F183"/>
      <c r="G183"/>
      <c r="H183" s="531"/>
      <c r="I183"/>
      <c r="J183"/>
      <c r="K183"/>
      <c r="L183"/>
      <c r="M183"/>
      <c r="N183"/>
      <c r="O183"/>
      <c r="P183"/>
      <c r="Q183"/>
      <c r="R183"/>
      <c r="S183"/>
      <c r="T183"/>
      <c r="U183"/>
      <c r="V183"/>
      <c r="W183"/>
      <c r="X183"/>
      <c r="Y183"/>
      <c r="Z183"/>
      <c r="AA183"/>
      <c r="AB183"/>
      <c r="AC183"/>
      <c r="AD183"/>
      <c r="AE183"/>
      <c r="AF183"/>
      <c r="AG183"/>
      <c r="AH183"/>
    </row>
    <row r="184" spans="1:34" s="441" customFormat="1" x14ac:dyDescent="0.25">
      <c r="A184"/>
      <c r="B184"/>
      <c r="C184"/>
      <c r="D184"/>
      <c r="E184"/>
      <c r="F184"/>
      <c r="G184"/>
      <c r="H184" s="531"/>
      <c r="I184"/>
      <c r="J184"/>
      <c r="K184"/>
      <c r="L184"/>
      <c r="M184"/>
      <c r="N184"/>
      <c r="O184"/>
      <c r="P184"/>
      <c r="Q184"/>
      <c r="R184"/>
      <c r="S184"/>
      <c r="T184"/>
      <c r="U184"/>
      <c r="V184"/>
      <c r="W184"/>
      <c r="X184"/>
      <c r="Y184"/>
      <c r="Z184"/>
      <c r="AA184"/>
      <c r="AB184"/>
      <c r="AC184"/>
      <c r="AD184"/>
      <c r="AE184"/>
      <c r="AF184"/>
      <c r="AG184"/>
      <c r="AH184"/>
    </row>
    <row r="185" spans="1:34" s="441" customFormat="1" x14ac:dyDescent="0.25">
      <c r="A185"/>
      <c r="B185"/>
      <c r="C185"/>
      <c r="D185"/>
      <c r="E185"/>
      <c r="F185"/>
      <c r="G185"/>
      <c r="H185" s="531"/>
      <c r="I185"/>
      <c r="J185"/>
      <c r="K185"/>
      <c r="L185"/>
      <c r="M185"/>
      <c r="N185"/>
      <c r="O185"/>
      <c r="P185"/>
      <c r="Q185"/>
      <c r="R185"/>
      <c r="S185"/>
      <c r="T185"/>
      <c r="U185"/>
      <c r="V185"/>
      <c r="W185"/>
      <c r="X185"/>
      <c r="Y185"/>
      <c r="Z185"/>
      <c r="AA185"/>
      <c r="AB185"/>
      <c r="AC185"/>
      <c r="AD185"/>
      <c r="AE185"/>
      <c r="AF185"/>
      <c r="AG185"/>
      <c r="AH185"/>
    </row>
    <row r="186" spans="1:34" s="441" customFormat="1" x14ac:dyDescent="0.25">
      <c r="A186"/>
      <c r="B186"/>
      <c r="C186"/>
      <c r="D186"/>
      <c r="E186"/>
      <c r="F186"/>
      <c r="G186"/>
      <c r="H186" s="531"/>
      <c r="I186"/>
      <c r="J186"/>
      <c r="K186"/>
      <c r="L186"/>
      <c r="M186"/>
      <c r="N186"/>
      <c r="O186"/>
      <c r="P186"/>
      <c r="Q186"/>
      <c r="R186"/>
      <c r="S186"/>
      <c r="T186"/>
      <c r="U186"/>
      <c r="V186"/>
      <c r="W186"/>
      <c r="X186"/>
      <c r="Y186"/>
      <c r="Z186"/>
      <c r="AA186"/>
      <c r="AB186"/>
      <c r="AC186"/>
      <c r="AD186"/>
      <c r="AE186"/>
      <c r="AF186"/>
      <c r="AG186"/>
      <c r="AH186"/>
    </row>
    <row r="187" spans="1:34" s="441" customFormat="1" x14ac:dyDescent="0.25">
      <c r="A187"/>
      <c r="B187"/>
      <c r="C187"/>
      <c r="D187"/>
      <c r="E187"/>
      <c r="F187"/>
      <c r="G187"/>
      <c r="H187" s="531"/>
      <c r="I187"/>
      <c r="J187"/>
      <c r="K187"/>
      <c r="L187"/>
      <c r="M187"/>
      <c r="N187"/>
      <c r="O187"/>
      <c r="P187"/>
      <c r="Q187"/>
      <c r="R187"/>
      <c r="S187"/>
      <c r="T187"/>
      <c r="U187"/>
      <c r="V187"/>
      <c r="W187"/>
      <c r="X187"/>
      <c r="Y187"/>
      <c r="Z187"/>
      <c r="AA187"/>
      <c r="AB187"/>
      <c r="AC187"/>
      <c r="AD187"/>
      <c r="AE187"/>
      <c r="AF187"/>
      <c r="AG187"/>
      <c r="AH187"/>
    </row>
    <row r="188" spans="1:34" s="441" customFormat="1" x14ac:dyDescent="0.25">
      <c r="A188"/>
      <c r="B188"/>
      <c r="C188"/>
      <c r="D188"/>
      <c r="E188"/>
      <c r="F188"/>
      <c r="G188"/>
      <c r="H188" s="531"/>
      <c r="I188"/>
      <c r="J188"/>
      <c r="K188"/>
      <c r="L188"/>
      <c r="M188"/>
      <c r="N188"/>
      <c r="O188"/>
      <c r="P188"/>
      <c r="Q188"/>
      <c r="R188"/>
      <c r="S188"/>
      <c r="T188"/>
      <c r="U188"/>
      <c r="V188"/>
      <c r="W188"/>
      <c r="X188"/>
      <c r="Y188"/>
      <c r="Z188"/>
      <c r="AA188"/>
      <c r="AB188"/>
      <c r="AC188"/>
      <c r="AD188"/>
      <c r="AE188"/>
      <c r="AF188"/>
      <c r="AG188"/>
      <c r="AH188"/>
    </row>
    <row r="189" spans="1:34" s="441" customFormat="1" x14ac:dyDescent="0.25">
      <c r="A189"/>
      <c r="B189"/>
      <c r="C189"/>
      <c r="D189"/>
      <c r="E189"/>
      <c r="F189"/>
      <c r="G189"/>
      <c r="H189" s="531"/>
      <c r="I189"/>
      <c r="J189"/>
      <c r="K189"/>
      <c r="L189"/>
      <c r="M189"/>
      <c r="N189"/>
      <c r="O189"/>
      <c r="P189"/>
      <c r="Q189"/>
      <c r="R189"/>
      <c r="S189"/>
      <c r="T189"/>
      <c r="U189"/>
      <c r="V189"/>
      <c r="W189"/>
      <c r="X189"/>
      <c r="Y189"/>
      <c r="Z189"/>
      <c r="AA189"/>
      <c r="AB189"/>
      <c r="AC189"/>
      <c r="AD189"/>
      <c r="AE189"/>
      <c r="AF189"/>
      <c r="AG189"/>
      <c r="AH189"/>
    </row>
    <row r="190" spans="1:34" s="441" customFormat="1" x14ac:dyDescent="0.25">
      <c r="A190"/>
      <c r="B190"/>
      <c r="C190"/>
      <c r="D190"/>
      <c r="E190"/>
      <c r="F190"/>
      <c r="G190"/>
      <c r="H190" s="531"/>
      <c r="I190"/>
      <c r="J190"/>
      <c r="K190"/>
      <c r="L190"/>
      <c r="M190"/>
      <c r="N190"/>
      <c r="O190"/>
      <c r="P190"/>
      <c r="Q190"/>
      <c r="R190"/>
      <c r="S190"/>
      <c r="T190"/>
      <c r="U190"/>
      <c r="V190"/>
      <c r="W190"/>
      <c r="X190"/>
      <c r="Y190"/>
      <c r="Z190"/>
      <c r="AA190"/>
      <c r="AB190"/>
      <c r="AC190"/>
      <c r="AD190"/>
      <c r="AE190"/>
      <c r="AF190"/>
      <c r="AG190"/>
      <c r="AH190"/>
    </row>
    <row r="191" spans="1:34" s="441" customFormat="1" x14ac:dyDescent="0.25">
      <c r="A191"/>
      <c r="B191"/>
      <c r="C191"/>
      <c r="D191"/>
      <c r="E191"/>
      <c r="F191"/>
      <c r="G191"/>
      <c r="H191" s="531"/>
      <c r="I191"/>
      <c r="J191"/>
      <c r="K191"/>
      <c r="L191"/>
      <c r="M191"/>
      <c r="N191"/>
      <c r="O191"/>
      <c r="P191"/>
      <c r="Q191"/>
      <c r="R191"/>
      <c r="S191"/>
      <c r="T191"/>
      <c r="U191"/>
      <c r="V191"/>
      <c r="W191"/>
      <c r="X191"/>
      <c r="Y191"/>
      <c r="Z191"/>
      <c r="AA191"/>
      <c r="AB191"/>
      <c r="AC191"/>
      <c r="AD191"/>
      <c r="AE191"/>
      <c r="AF191"/>
      <c r="AG191"/>
      <c r="AH191"/>
    </row>
    <row r="192" spans="1:34" s="441" customFormat="1" x14ac:dyDescent="0.25">
      <c r="A192"/>
      <c r="B192"/>
      <c r="C192"/>
      <c r="D192"/>
      <c r="E192"/>
      <c r="F192"/>
      <c r="G192"/>
      <c r="H192" s="531"/>
      <c r="I192"/>
      <c r="J192"/>
      <c r="K192"/>
      <c r="L192"/>
      <c r="M192"/>
      <c r="N192"/>
      <c r="O192"/>
      <c r="P192"/>
      <c r="Q192"/>
      <c r="R192"/>
      <c r="S192"/>
      <c r="T192"/>
      <c r="U192"/>
      <c r="V192"/>
      <c r="W192"/>
      <c r="X192"/>
      <c r="Y192"/>
      <c r="Z192"/>
      <c r="AA192"/>
      <c r="AB192"/>
      <c r="AC192"/>
      <c r="AD192"/>
      <c r="AE192"/>
      <c r="AF192"/>
      <c r="AG192"/>
      <c r="AH192"/>
    </row>
    <row r="193" spans="1:34" s="441" customFormat="1" x14ac:dyDescent="0.25">
      <c r="A193"/>
      <c r="B193"/>
      <c r="C193"/>
      <c r="D193"/>
      <c r="E193"/>
      <c r="F193"/>
      <c r="G193"/>
      <c r="H193" s="531"/>
      <c r="I193"/>
      <c r="J193"/>
      <c r="K193"/>
      <c r="L193"/>
      <c r="M193"/>
      <c r="N193"/>
      <c r="O193"/>
      <c r="P193"/>
      <c r="Q193"/>
      <c r="R193"/>
      <c r="S193"/>
      <c r="T193"/>
      <c r="U193"/>
      <c r="V193"/>
      <c r="W193"/>
      <c r="X193"/>
      <c r="Y193"/>
      <c r="Z193"/>
      <c r="AA193"/>
      <c r="AB193"/>
      <c r="AC193"/>
      <c r="AD193"/>
      <c r="AE193"/>
      <c r="AF193"/>
      <c r="AG193"/>
      <c r="AH193"/>
    </row>
    <row r="194" spans="1:34" s="441" customFormat="1" x14ac:dyDescent="0.25">
      <c r="A194"/>
      <c r="B194"/>
      <c r="C194"/>
      <c r="D194"/>
      <c r="E194"/>
      <c r="F194"/>
      <c r="G194"/>
      <c r="H194" s="531"/>
      <c r="I194"/>
      <c r="J194"/>
      <c r="K194"/>
      <c r="L194"/>
      <c r="M194"/>
      <c r="N194"/>
      <c r="O194"/>
      <c r="P194"/>
      <c r="Q194"/>
      <c r="R194"/>
      <c r="S194"/>
      <c r="T194"/>
      <c r="U194"/>
      <c r="V194"/>
      <c r="W194"/>
      <c r="X194"/>
      <c r="Y194"/>
      <c r="Z194"/>
      <c r="AA194"/>
      <c r="AB194"/>
      <c r="AC194"/>
      <c r="AD194"/>
      <c r="AE194"/>
      <c r="AF194"/>
      <c r="AG194"/>
      <c r="AH194"/>
    </row>
    <row r="195" spans="1:34" s="441" customFormat="1" x14ac:dyDescent="0.25">
      <c r="A195"/>
      <c r="B195"/>
      <c r="C195"/>
      <c r="D195"/>
      <c r="E195"/>
      <c r="F195"/>
      <c r="G195"/>
      <c r="H195" s="531"/>
      <c r="I195"/>
      <c r="J195"/>
      <c r="K195"/>
      <c r="L195"/>
      <c r="M195"/>
      <c r="N195"/>
      <c r="O195"/>
      <c r="P195"/>
      <c r="Q195"/>
      <c r="R195"/>
      <c r="S195"/>
      <c r="T195"/>
      <c r="U195"/>
      <c r="V195"/>
      <c r="W195"/>
      <c r="X195"/>
      <c r="Y195"/>
      <c r="Z195"/>
      <c r="AA195"/>
      <c r="AB195"/>
      <c r="AC195"/>
      <c r="AD195"/>
      <c r="AE195"/>
      <c r="AF195"/>
      <c r="AG195"/>
      <c r="AH195"/>
    </row>
    <row r="196" spans="1:34" s="441" customFormat="1" x14ac:dyDescent="0.25">
      <c r="A196"/>
      <c r="B196"/>
      <c r="C196"/>
      <c r="D196"/>
      <c r="E196"/>
      <c r="F196"/>
      <c r="G196"/>
      <c r="H196" s="531"/>
      <c r="I196"/>
      <c r="J196"/>
      <c r="K196"/>
      <c r="L196"/>
      <c r="M196"/>
      <c r="N196"/>
      <c r="O196"/>
      <c r="P196"/>
      <c r="Q196"/>
      <c r="R196"/>
      <c r="S196"/>
      <c r="T196"/>
      <c r="U196"/>
      <c r="V196"/>
      <c r="W196"/>
      <c r="X196"/>
      <c r="Y196"/>
      <c r="Z196"/>
      <c r="AA196"/>
      <c r="AB196"/>
      <c r="AC196"/>
      <c r="AD196"/>
      <c r="AE196"/>
      <c r="AF196"/>
      <c r="AG196"/>
      <c r="AH196"/>
    </row>
    <row r="197" spans="1:34" s="441" customFormat="1" x14ac:dyDescent="0.25">
      <c r="A197"/>
      <c r="B197"/>
      <c r="C197"/>
      <c r="D197"/>
      <c r="E197"/>
      <c r="F197"/>
      <c r="G197"/>
      <c r="H197" s="531"/>
      <c r="I197"/>
      <c r="J197"/>
      <c r="K197"/>
      <c r="L197"/>
      <c r="M197"/>
      <c r="N197"/>
      <c r="O197"/>
      <c r="P197"/>
      <c r="Q197"/>
      <c r="R197"/>
      <c r="S197"/>
      <c r="T197"/>
      <c r="U197"/>
      <c r="V197"/>
      <c r="W197"/>
      <c r="X197"/>
      <c r="Y197"/>
      <c r="Z197"/>
      <c r="AA197"/>
      <c r="AB197"/>
      <c r="AC197"/>
      <c r="AD197"/>
      <c r="AE197"/>
      <c r="AF197"/>
      <c r="AG197"/>
      <c r="AH197"/>
    </row>
    <row r="198" spans="1:34" s="441" customFormat="1" x14ac:dyDescent="0.25">
      <c r="A198"/>
      <c r="B198"/>
      <c r="C198"/>
      <c r="D198"/>
      <c r="E198"/>
      <c r="F198"/>
      <c r="G198"/>
      <c r="H198" s="531"/>
      <c r="I198"/>
      <c r="J198"/>
      <c r="K198"/>
      <c r="L198"/>
      <c r="M198"/>
      <c r="N198"/>
      <c r="O198"/>
      <c r="P198"/>
      <c r="Q198"/>
      <c r="R198"/>
      <c r="S198"/>
      <c r="T198"/>
      <c r="U198"/>
      <c r="V198"/>
      <c r="W198"/>
      <c r="X198"/>
      <c r="Y198"/>
      <c r="Z198"/>
      <c r="AA198"/>
      <c r="AB198"/>
      <c r="AC198"/>
      <c r="AD198"/>
      <c r="AE198"/>
      <c r="AF198"/>
      <c r="AG198"/>
      <c r="AH198"/>
    </row>
    <row r="199" spans="1:34" s="441" customFormat="1" x14ac:dyDescent="0.25">
      <c r="A199"/>
      <c r="B199"/>
      <c r="C199"/>
      <c r="D199"/>
      <c r="E199"/>
      <c r="F199"/>
      <c r="G199"/>
      <c r="H199" s="531"/>
      <c r="I199"/>
      <c r="J199"/>
      <c r="K199"/>
      <c r="L199"/>
      <c r="M199"/>
      <c r="N199"/>
      <c r="O199"/>
      <c r="P199"/>
      <c r="Q199"/>
      <c r="R199"/>
      <c r="S199"/>
      <c r="T199"/>
      <c r="U199"/>
      <c r="V199"/>
      <c r="W199"/>
      <c r="X199"/>
      <c r="Y199"/>
      <c r="Z199"/>
      <c r="AA199"/>
      <c r="AB199"/>
      <c r="AC199"/>
      <c r="AD199"/>
      <c r="AE199"/>
      <c r="AF199"/>
      <c r="AG199"/>
      <c r="AH199"/>
    </row>
    <row r="200" spans="1:34" s="441" customFormat="1" x14ac:dyDescent="0.25">
      <c r="A200"/>
      <c r="B200"/>
      <c r="C200"/>
      <c r="D200"/>
      <c r="E200"/>
      <c r="F200"/>
      <c r="G200"/>
      <c r="H200" s="531"/>
      <c r="I200"/>
      <c r="J200"/>
      <c r="K200"/>
      <c r="L200"/>
      <c r="M200"/>
      <c r="N200"/>
      <c r="O200"/>
      <c r="P200"/>
      <c r="Q200"/>
      <c r="R200"/>
      <c r="S200"/>
      <c r="T200"/>
      <c r="U200"/>
      <c r="V200"/>
      <c r="W200"/>
      <c r="X200"/>
      <c r="Y200"/>
      <c r="Z200"/>
      <c r="AA200"/>
      <c r="AB200"/>
      <c r="AC200"/>
      <c r="AD200"/>
      <c r="AE200"/>
      <c r="AF200"/>
      <c r="AG200"/>
      <c r="AH200"/>
    </row>
    <row r="201" spans="1:34" s="441" customFormat="1" x14ac:dyDescent="0.25">
      <c r="A201"/>
      <c r="B201"/>
      <c r="C201"/>
      <c r="D201"/>
      <c r="E201"/>
      <c r="F201"/>
      <c r="G201"/>
      <c r="H201" s="531"/>
      <c r="I201"/>
      <c r="J201"/>
      <c r="K201"/>
      <c r="L201"/>
      <c r="M201"/>
      <c r="N201"/>
      <c r="O201"/>
      <c r="P201"/>
      <c r="Q201"/>
      <c r="R201"/>
      <c r="S201"/>
      <c r="T201"/>
      <c r="U201"/>
      <c r="V201"/>
      <c r="W201"/>
      <c r="X201"/>
      <c r="Y201"/>
      <c r="Z201"/>
      <c r="AA201"/>
      <c r="AB201"/>
      <c r="AC201"/>
      <c r="AD201"/>
      <c r="AE201"/>
      <c r="AF201"/>
      <c r="AG201"/>
      <c r="AH201"/>
    </row>
    <row r="202" spans="1:34" s="441" customFormat="1" x14ac:dyDescent="0.25">
      <c r="A202"/>
      <c r="B202"/>
      <c r="C202"/>
      <c r="D202"/>
      <c r="E202"/>
      <c r="F202"/>
      <c r="G202"/>
      <c r="H202" s="531"/>
      <c r="I202"/>
      <c r="J202"/>
      <c r="K202"/>
      <c r="L202"/>
      <c r="M202"/>
      <c r="N202"/>
      <c r="O202"/>
      <c r="P202"/>
      <c r="Q202"/>
      <c r="R202"/>
      <c r="S202"/>
      <c r="T202"/>
      <c r="U202"/>
      <c r="V202"/>
      <c r="W202"/>
      <c r="X202"/>
      <c r="Y202"/>
      <c r="Z202"/>
      <c r="AA202"/>
      <c r="AB202"/>
      <c r="AC202"/>
      <c r="AD202"/>
      <c r="AE202"/>
      <c r="AF202"/>
      <c r="AG202"/>
      <c r="AH202"/>
    </row>
    <row r="203" spans="1:34" s="441" customFormat="1" x14ac:dyDescent="0.25">
      <c r="A203"/>
      <c r="B203"/>
      <c r="C203"/>
      <c r="D203"/>
      <c r="E203"/>
      <c r="F203"/>
      <c r="G203"/>
      <c r="H203" s="531"/>
      <c r="I203"/>
      <c r="J203"/>
      <c r="K203"/>
      <c r="L203"/>
      <c r="M203"/>
      <c r="N203"/>
      <c r="O203"/>
      <c r="P203"/>
      <c r="Q203"/>
      <c r="R203"/>
      <c r="S203"/>
      <c r="T203"/>
      <c r="U203"/>
      <c r="V203"/>
      <c r="W203"/>
      <c r="X203"/>
      <c r="Y203"/>
      <c r="Z203"/>
      <c r="AA203"/>
      <c r="AB203"/>
      <c r="AC203"/>
      <c r="AD203"/>
      <c r="AE203"/>
      <c r="AF203"/>
      <c r="AG203"/>
      <c r="AH203"/>
    </row>
    <row r="204" spans="1:34" s="441" customFormat="1" x14ac:dyDescent="0.25">
      <c r="A204"/>
      <c r="B204"/>
      <c r="C204"/>
      <c r="D204"/>
      <c r="E204"/>
      <c r="F204"/>
      <c r="G204"/>
      <c r="H204" s="531"/>
      <c r="I204"/>
      <c r="J204"/>
      <c r="K204"/>
      <c r="L204"/>
      <c r="M204"/>
      <c r="N204"/>
      <c r="O204"/>
      <c r="P204"/>
      <c r="Q204"/>
      <c r="R204"/>
      <c r="S204"/>
      <c r="T204"/>
      <c r="U204"/>
      <c r="V204"/>
      <c r="W204"/>
      <c r="X204"/>
      <c r="Y204"/>
      <c r="Z204"/>
      <c r="AA204"/>
      <c r="AB204"/>
      <c r="AC204"/>
      <c r="AD204"/>
      <c r="AE204"/>
      <c r="AF204"/>
      <c r="AG204"/>
      <c r="AH204"/>
    </row>
    <row r="205" spans="1:34" s="441" customFormat="1" x14ac:dyDescent="0.25">
      <c r="A205"/>
      <c r="B205"/>
      <c r="C205"/>
      <c r="D205"/>
      <c r="E205"/>
      <c r="F205"/>
      <c r="G205"/>
      <c r="H205" s="531"/>
      <c r="I205"/>
      <c r="J205"/>
      <c r="K205"/>
      <c r="L205"/>
      <c r="M205"/>
      <c r="N205"/>
      <c r="O205"/>
      <c r="P205"/>
      <c r="Q205"/>
      <c r="R205"/>
      <c r="S205"/>
      <c r="T205"/>
      <c r="U205"/>
      <c r="V205"/>
      <c r="W205"/>
      <c r="X205"/>
      <c r="Y205"/>
      <c r="Z205"/>
      <c r="AA205"/>
      <c r="AB205"/>
      <c r="AC205"/>
      <c r="AD205"/>
      <c r="AE205"/>
      <c r="AF205"/>
      <c r="AG205"/>
      <c r="AH205"/>
    </row>
    <row r="206" spans="1:34" s="441" customFormat="1" x14ac:dyDescent="0.25">
      <c r="A206"/>
      <c r="B206"/>
      <c r="C206"/>
      <c r="D206"/>
      <c r="E206"/>
      <c r="F206"/>
      <c r="G206"/>
      <c r="H206" s="531"/>
      <c r="I206"/>
      <c r="J206"/>
      <c r="K206"/>
      <c r="L206"/>
      <c r="M206"/>
      <c r="N206"/>
      <c r="O206"/>
      <c r="P206"/>
      <c r="Q206"/>
      <c r="R206"/>
      <c r="S206"/>
      <c r="T206"/>
      <c r="U206"/>
      <c r="V206"/>
      <c r="W206"/>
      <c r="X206"/>
      <c r="Y206"/>
      <c r="Z206"/>
      <c r="AA206"/>
      <c r="AB206"/>
      <c r="AC206"/>
      <c r="AD206"/>
      <c r="AE206"/>
      <c r="AF206"/>
      <c r="AG206"/>
      <c r="AH206"/>
    </row>
    <row r="207" spans="1:34" s="441" customFormat="1" x14ac:dyDescent="0.25">
      <c r="A207"/>
      <c r="B207"/>
      <c r="C207"/>
      <c r="D207"/>
      <c r="E207"/>
      <c r="F207"/>
      <c r="G207"/>
      <c r="H207" s="531"/>
      <c r="I207"/>
      <c r="J207"/>
      <c r="K207"/>
      <c r="L207"/>
      <c r="M207"/>
      <c r="N207"/>
      <c r="O207"/>
      <c r="P207"/>
      <c r="Q207"/>
      <c r="R207"/>
      <c r="S207"/>
      <c r="T207"/>
      <c r="U207"/>
      <c r="V207"/>
      <c r="W207"/>
      <c r="X207"/>
      <c r="Y207"/>
      <c r="Z207"/>
      <c r="AA207"/>
      <c r="AB207"/>
      <c r="AC207"/>
      <c r="AD207"/>
      <c r="AE207"/>
      <c r="AF207"/>
      <c r="AG207"/>
      <c r="AH207"/>
    </row>
    <row r="208" spans="1:34" s="441" customFormat="1" x14ac:dyDescent="0.25">
      <c r="A208"/>
      <c r="B208"/>
      <c r="C208"/>
      <c r="D208"/>
      <c r="E208"/>
      <c r="F208"/>
      <c r="G208"/>
      <c r="H208" s="531"/>
      <c r="I208"/>
      <c r="J208"/>
      <c r="K208"/>
      <c r="L208"/>
      <c r="M208"/>
      <c r="N208"/>
      <c r="O208"/>
      <c r="P208"/>
      <c r="Q208"/>
      <c r="R208"/>
      <c r="S208"/>
      <c r="T208"/>
      <c r="U208"/>
      <c r="V208"/>
      <c r="W208"/>
      <c r="X208"/>
      <c r="Y208"/>
      <c r="Z208"/>
      <c r="AA208"/>
      <c r="AB208"/>
      <c r="AC208"/>
      <c r="AD208"/>
      <c r="AE208"/>
      <c r="AF208"/>
      <c r="AG208"/>
      <c r="AH208"/>
    </row>
    <row r="209" spans="1:34" s="441" customFormat="1" x14ac:dyDescent="0.25">
      <c r="A209"/>
      <c r="B209"/>
      <c r="C209"/>
      <c r="D209"/>
      <c r="E209"/>
      <c r="F209"/>
      <c r="G209"/>
      <c r="H209" s="531"/>
      <c r="I209"/>
      <c r="J209"/>
      <c r="K209"/>
      <c r="L209"/>
      <c r="M209"/>
      <c r="N209"/>
      <c r="O209"/>
      <c r="P209"/>
      <c r="Q209"/>
      <c r="R209"/>
      <c r="S209"/>
      <c r="T209"/>
      <c r="U209"/>
      <c r="V209"/>
      <c r="W209"/>
      <c r="X209"/>
      <c r="Y209"/>
      <c r="Z209"/>
      <c r="AA209"/>
      <c r="AB209"/>
      <c r="AC209"/>
      <c r="AD209"/>
      <c r="AE209"/>
      <c r="AF209"/>
      <c r="AG209"/>
      <c r="AH209"/>
    </row>
    <row r="210" spans="1:34" s="441" customFormat="1" x14ac:dyDescent="0.25">
      <c r="A210"/>
      <c r="B210"/>
      <c r="C210"/>
      <c r="D210"/>
      <c r="E210"/>
      <c r="F210"/>
      <c r="G210"/>
      <c r="H210" s="531"/>
      <c r="I210"/>
      <c r="J210"/>
      <c r="K210"/>
      <c r="L210"/>
      <c r="M210"/>
      <c r="N210"/>
      <c r="O210"/>
      <c r="P210"/>
      <c r="Q210"/>
      <c r="R210"/>
      <c r="S210"/>
      <c r="T210"/>
      <c r="U210"/>
      <c r="V210"/>
      <c r="W210"/>
      <c r="X210"/>
      <c r="Y210"/>
      <c r="Z210"/>
      <c r="AA210"/>
      <c r="AB210"/>
      <c r="AC210"/>
      <c r="AD210"/>
      <c r="AE210"/>
      <c r="AF210"/>
      <c r="AG210"/>
      <c r="AH210"/>
    </row>
    <row r="211" spans="1:34" s="441" customFormat="1" x14ac:dyDescent="0.25">
      <c r="A211"/>
      <c r="B211"/>
      <c r="C211"/>
      <c r="D211"/>
      <c r="E211"/>
      <c r="F211"/>
      <c r="G211"/>
      <c r="H211" s="531"/>
      <c r="I211"/>
      <c r="J211"/>
      <c r="K211"/>
      <c r="L211"/>
      <c r="M211"/>
      <c r="N211"/>
      <c r="O211"/>
      <c r="P211"/>
      <c r="Q211"/>
      <c r="R211"/>
      <c r="S211"/>
      <c r="T211"/>
      <c r="U211"/>
      <c r="V211"/>
      <c r="W211"/>
      <c r="X211"/>
      <c r="Y211"/>
      <c r="Z211"/>
      <c r="AA211"/>
      <c r="AB211"/>
      <c r="AC211"/>
      <c r="AD211"/>
      <c r="AE211"/>
      <c r="AF211"/>
      <c r="AG211"/>
      <c r="AH211"/>
    </row>
    <row r="212" spans="1:34" s="441" customFormat="1" x14ac:dyDescent="0.25">
      <c r="A212"/>
      <c r="B212"/>
      <c r="C212"/>
      <c r="D212"/>
      <c r="E212"/>
      <c r="F212"/>
      <c r="G212"/>
      <c r="H212" s="531"/>
      <c r="I212"/>
      <c r="J212"/>
      <c r="K212"/>
      <c r="L212"/>
      <c r="M212"/>
      <c r="N212"/>
      <c r="O212"/>
      <c r="P212"/>
      <c r="Q212"/>
      <c r="R212"/>
      <c r="S212"/>
      <c r="T212"/>
      <c r="U212"/>
      <c r="V212"/>
      <c r="W212"/>
      <c r="X212"/>
      <c r="Y212"/>
      <c r="Z212"/>
      <c r="AA212"/>
      <c r="AB212"/>
      <c r="AC212"/>
      <c r="AD212"/>
      <c r="AE212"/>
      <c r="AF212"/>
      <c r="AG212"/>
      <c r="AH212"/>
    </row>
    <row r="213" spans="1:34" s="441" customFormat="1" x14ac:dyDescent="0.25">
      <c r="A213"/>
      <c r="B213"/>
      <c r="C213"/>
      <c r="D213"/>
      <c r="E213"/>
      <c r="F213"/>
      <c r="G213"/>
      <c r="H213" s="531"/>
      <c r="I213"/>
      <c r="J213"/>
      <c r="K213"/>
      <c r="L213"/>
      <c r="M213"/>
      <c r="N213"/>
      <c r="O213"/>
      <c r="P213"/>
      <c r="Q213"/>
      <c r="R213"/>
      <c r="S213"/>
      <c r="T213"/>
      <c r="U213"/>
      <c r="V213"/>
      <c r="W213"/>
      <c r="X213"/>
      <c r="Y213"/>
      <c r="Z213"/>
      <c r="AA213"/>
      <c r="AB213"/>
      <c r="AC213"/>
      <c r="AD213"/>
      <c r="AE213"/>
      <c r="AF213"/>
      <c r="AG213"/>
      <c r="AH213"/>
    </row>
    <row r="214" spans="1:34" s="441" customFormat="1" x14ac:dyDescent="0.25">
      <c r="A214"/>
      <c r="B214"/>
      <c r="C214"/>
      <c r="D214"/>
      <c r="E214"/>
      <c r="F214"/>
      <c r="G214"/>
      <c r="H214" s="531"/>
      <c r="I214"/>
      <c r="J214"/>
      <c r="K214"/>
      <c r="L214"/>
      <c r="M214"/>
      <c r="N214"/>
      <c r="O214"/>
      <c r="P214"/>
      <c r="Q214"/>
      <c r="R214"/>
      <c r="S214"/>
      <c r="T214"/>
      <c r="U214"/>
      <c r="V214"/>
      <c r="W214"/>
      <c r="X214"/>
      <c r="Y214"/>
      <c r="Z214"/>
      <c r="AA214"/>
      <c r="AB214"/>
      <c r="AC214"/>
      <c r="AD214"/>
      <c r="AE214"/>
      <c r="AF214"/>
      <c r="AG214"/>
      <c r="AH214"/>
    </row>
    <row r="215" spans="1:34" s="441" customFormat="1" x14ac:dyDescent="0.25">
      <c r="A215"/>
      <c r="B215"/>
      <c r="C215"/>
      <c r="D215"/>
      <c r="E215"/>
      <c r="F215"/>
      <c r="G215"/>
      <c r="H215" s="531"/>
      <c r="I215"/>
      <c r="J215"/>
      <c r="K215"/>
      <c r="L215"/>
      <c r="M215"/>
      <c r="N215"/>
      <c r="O215"/>
      <c r="P215"/>
      <c r="Q215"/>
      <c r="R215"/>
      <c r="S215"/>
      <c r="T215"/>
      <c r="U215"/>
      <c r="V215"/>
      <c r="W215"/>
      <c r="X215"/>
      <c r="Y215"/>
      <c r="Z215"/>
      <c r="AA215"/>
      <c r="AB215"/>
      <c r="AC215"/>
      <c r="AD215"/>
      <c r="AE215"/>
      <c r="AF215"/>
      <c r="AG215"/>
      <c r="AH215"/>
    </row>
    <row r="216" spans="1:34" s="441" customFormat="1" x14ac:dyDescent="0.25">
      <c r="A216"/>
      <c r="B216"/>
      <c r="C216"/>
      <c r="D216"/>
      <c r="E216"/>
      <c r="F216"/>
      <c r="G216"/>
      <c r="H216" s="531"/>
      <c r="I216"/>
      <c r="J216"/>
      <c r="K216"/>
      <c r="L216"/>
      <c r="M216"/>
      <c r="N216"/>
      <c r="O216"/>
      <c r="P216"/>
      <c r="Q216"/>
      <c r="R216"/>
      <c r="S216"/>
      <c r="T216"/>
      <c r="U216"/>
      <c r="V216"/>
      <c r="W216"/>
      <c r="X216"/>
      <c r="Y216"/>
      <c r="Z216"/>
      <c r="AA216"/>
      <c r="AB216"/>
      <c r="AC216"/>
      <c r="AD216"/>
      <c r="AE216"/>
      <c r="AF216"/>
      <c r="AG216"/>
      <c r="AH216"/>
    </row>
    <row r="217" spans="1:34" s="441" customFormat="1" x14ac:dyDescent="0.25">
      <c r="A217"/>
      <c r="B217"/>
      <c r="C217"/>
      <c r="D217"/>
      <c r="E217"/>
      <c r="F217"/>
      <c r="G217"/>
      <c r="H217" s="531"/>
      <c r="I217"/>
      <c r="J217"/>
      <c r="K217"/>
      <c r="L217"/>
      <c r="M217"/>
      <c r="N217"/>
      <c r="O217"/>
      <c r="P217"/>
      <c r="Q217"/>
      <c r="R217"/>
      <c r="S217"/>
      <c r="T217"/>
      <c r="U217"/>
      <c r="V217"/>
      <c r="W217"/>
      <c r="X217"/>
      <c r="Y217"/>
      <c r="Z217"/>
      <c r="AA217"/>
      <c r="AB217"/>
      <c r="AC217"/>
      <c r="AD217"/>
      <c r="AE217"/>
      <c r="AF217"/>
      <c r="AG217"/>
      <c r="AH217"/>
    </row>
    <row r="218" spans="1:34" s="441" customFormat="1" x14ac:dyDescent="0.25">
      <c r="A218"/>
      <c r="B218"/>
      <c r="C218"/>
      <c r="D218"/>
      <c r="E218"/>
      <c r="F218"/>
      <c r="G218"/>
      <c r="H218" s="531"/>
      <c r="I218"/>
      <c r="J218"/>
      <c r="K218"/>
      <c r="L218"/>
      <c r="M218"/>
      <c r="N218"/>
      <c r="O218"/>
      <c r="P218"/>
      <c r="Q218"/>
      <c r="R218"/>
      <c r="S218"/>
      <c r="T218"/>
      <c r="U218"/>
      <c r="V218"/>
      <c r="W218"/>
      <c r="X218"/>
      <c r="Y218"/>
      <c r="Z218"/>
      <c r="AA218"/>
      <c r="AB218"/>
      <c r="AC218"/>
      <c r="AD218"/>
      <c r="AE218"/>
      <c r="AF218"/>
      <c r="AG218"/>
      <c r="AH218"/>
    </row>
    <row r="219" spans="1:34" s="441" customFormat="1" x14ac:dyDescent="0.25">
      <c r="A219"/>
      <c r="B219"/>
      <c r="C219"/>
      <c r="D219"/>
      <c r="E219"/>
      <c r="F219"/>
      <c r="G219"/>
      <c r="H219" s="531"/>
      <c r="I219"/>
      <c r="J219"/>
      <c r="K219"/>
      <c r="L219"/>
      <c r="M219"/>
      <c r="N219"/>
      <c r="O219"/>
      <c r="P219"/>
      <c r="Q219"/>
      <c r="R219"/>
      <c r="S219"/>
      <c r="T219"/>
      <c r="U219"/>
      <c r="V219"/>
      <c r="W219"/>
      <c r="X219"/>
      <c r="Y219"/>
      <c r="Z219"/>
      <c r="AA219"/>
      <c r="AB219"/>
      <c r="AC219"/>
      <c r="AD219"/>
      <c r="AE219"/>
      <c r="AF219"/>
      <c r="AG219"/>
      <c r="AH219"/>
    </row>
    <row r="220" spans="1:34" s="441" customFormat="1" x14ac:dyDescent="0.25">
      <c r="A220"/>
      <c r="B220"/>
      <c r="C220"/>
      <c r="D220"/>
      <c r="E220"/>
      <c r="F220"/>
      <c r="G220"/>
      <c r="H220" s="531"/>
      <c r="I220"/>
      <c r="J220"/>
      <c r="K220"/>
      <c r="L220"/>
      <c r="M220"/>
      <c r="N220"/>
      <c r="O220"/>
      <c r="P220"/>
      <c r="Q220"/>
      <c r="R220"/>
      <c r="S220"/>
      <c r="T220"/>
      <c r="U220"/>
      <c r="V220"/>
      <c r="W220"/>
      <c r="X220"/>
      <c r="Y220"/>
      <c r="Z220"/>
      <c r="AA220"/>
      <c r="AB220"/>
      <c r="AC220"/>
      <c r="AD220"/>
      <c r="AE220"/>
      <c r="AF220"/>
      <c r="AG220"/>
      <c r="AH220"/>
    </row>
    <row r="221" spans="1:34" s="441" customFormat="1" x14ac:dyDescent="0.25">
      <c r="A221"/>
      <c r="B221"/>
      <c r="C221"/>
      <c r="D221"/>
      <c r="E221"/>
      <c r="F221"/>
      <c r="G221"/>
      <c r="H221" s="531"/>
      <c r="I221"/>
      <c r="J221"/>
      <c r="K221"/>
      <c r="L221"/>
      <c r="M221"/>
      <c r="N221"/>
      <c r="O221"/>
      <c r="P221"/>
      <c r="Q221"/>
      <c r="R221"/>
      <c r="S221"/>
      <c r="T221"/>
      <c r="U221"/>
      <c r="V221"/>
      <c r="W221"/>
      <c r="X221"/>
      <c r="Y221"/>
      <c r="Z221"/>
      <c r="AA221"/>
      <c r="AB221"/>
      <c r="AC221"/>
      <c r="AD221"/>
      <c r="AE221"/>
      <c r="AF221"/>
      <c r="AG221"/>
      <c r="AH221"/>
    </row>
    <row r="222" spans="1:34" s="441" customFormat="1" x14ac:dyDescent="0.25">
      <c r="A222"/>
      <c r="B222"/>
      <c r="C222"/>
      <c r="D222"/>
      <c r="E222"/>
      <c r="F222"/>
      <c r="G222"/>
      <c r="H222" s="531"/>
      <c r="I222"/>
      <c r="J222"/>
      <c r="K222"/>
      <c r="L222"/>
      <c r="M222"/>
      <c r="N222"/>
      <c r="O222"/>
      <c r="P222"/>
      <c r="Q222"/>
      <c r="R222"/>
      <c r="S222"/>
      <c r="T222"/>
      <c r="U222"/>
      <c r="V222"/>
      <c r="W222"/>
      <c r="X222"/>
      <c r="Y222"/>
      <c r="Z222"/>
      <c r="AA222"/>
      <c r="AB222"/>
      <c r="AC222"/>
      <c r="AD222"/>
      <c r="AE222"/>
      <c r="AF222"/>
      <c r="AG222"/>
      <c r="AH222"/>
    </row>
    <row r="223" spans="1:34" s="441" customFormat="1" x14ac:dyDescent="0.25">
      <c r="A223"/>
      <c r="B223"/>
      <c r="C223"/>
      <c r="D223"/>
      <c r="E223"/>
      <c r="F223"/>
      <c r="G223"/>
      <c r="H223" s="531"/>
      <c r="I223"/>
      <c r="J223"/>
      <c r="K223"/>
      <c r="L223"/>
      <c r="M223"/>
      <c r="N223"/>
      <c r="O223"/>
      <c r="P223"/>
      <c r="Q223"/>
      <c r="R223"/>
      <c r="S223"/>
      <c r="T223"/>
      <c r="U223"/>
      <c r="V223"/>
      <c r="W223"/>
      <c r="X223"/>
      <c r="Y223"/>
      <c r="Z223"/>
      <c r="AA223"/>
      <c r="AB223"/>
      <c r="AC223"/>
      <c r="AD223"/>
      <c r="AE223"/>
      <c r="AF223"/>
      <c r="AG223"/>
      <c r="AH223"/>
    </row>
    <row r="224" spans="1:34" s="441" customFormat="1" x14ac:dyDescent="0.25">
      <c r="A224"/>
      <c r="B224"/>
      <c r="C224"/>
      <c r="D224"/>
      <c r="E224"/>
      <c r="F224"/>
      <c r="G224"/>
      <c r="H224" s="531"/>
      <c r="I224"/>
      <c r="J224"/>
      <c r="K224"/>
      <c r="L224"/>
      <c r="M224"/>
      <c r="N224"/>
      <c r="O224"/>
      <c r="P224"/>
      <c r="Q224"/>
      <c r="R224"/>
      <c r="S224"/>
      <c r="T224"/>
      <c r="U224"/>
      <c r="V224"/>
      <c r="W224"/>
      <c r="X224"/>
      <c r="Y224"/>
      <c r="Z224"/>
      <c r="AA224"/>
      <c r="AB224"/>
      <c r="AC224"/>
      <c r="AD224"/>
      <c r="AE224"/>
      <c r="AF224"/>
      <c r="AG224"/>
      <c r="AH224"/>
    </row>
    <row r="225" spans="1:34" s="441" customFormat="1" x14ac:dyDescent="0.25">
      <c r="A225"/>
      <c r="B225"/>
      <c r="C225"/>
      <c r="D225"/>
      <c r="E225"/>
      <c r="F225"/>
      <c r="G225"/>
      <c r="H225" s="531"/>
      <c r="I225"/>
      <c r="J225"/>
      <c r="K225"/>
      <c r="L225"/>
      <c r="M225"/>
      <c r="N225"/>
      <c r="O225"/>
      <c r="P225"/>
      <c r="Q225"/>
      <c r="R225"/>
      <c r="S225"/>
      <c r="T225"/>
      <c r="U225"/>
      <c r="V225"/>
      <c r="W225"/>
      <c r="X225"/>
      <c r="Y225"/>
      <c r="Z225"/>
      <c r="AA225"/>
      <c r="AB225"/>
      <c r="AC225"/>
      <c r="AD225"/>
      <c r="AE225"/>
      <c r="AF225"/>
      <c r="AG225"/>
      <c r="AH225"/>
    </row>
    <row r="226" spans="1:34" s="441" customFormat="1" x14ac:dyDescent="0.25">
      <c r="A226"/>
      <c r="B226"/>
      <c r="C226"/>
      <c r="D226"/>
      <c r="E226"/>
      <c r="F226"/>
      <c r="G226"/>
      <c r="H226" s="531"/>
      <c r="I226"/>
      <c r="J226"/>
      <c r="K226"/>
      <c r="L226"/>
      <c r="M226"/>
      <c r="N226"/>
      <c r="O226"/>
      <c r="P226"/>
      <c r="Q226"/>
      <c r="R226"/>
      <c r="S226"/>
      <c r="T226"/>
      <c r="U226"/>
      <c r="V226"/>
      <c r="W226"/>
      <c r="X226"/>
      <c r="Y226"/>
      <c r="Z226"/>
      <c r="AA226"/>
      <c r="AB226"/>
      <c r="AC226"/>
      <c r="AD226"/>
      <c r="AE226"/>
      <c r="AF226"/>
      <c r="AG226"/>
      <c r="AH226"/>
    </row>
    <row r="227" spans="1:34" s="441" customFormat="1" x14ac:dyDescent="0.25">
      <c r="A227"/>
      <c r="B227"/>
      <c r="C227"/>
      <c r="D227"/>
      <c r="E227"/>
      <c r="F227"/>
      <c r="G227"/>
      <c r="H227" s="531"/>
      <c r="I227"/>
      <c r="J227"/>
      <c r="K227"/>
      <c r="L227"/>
      <c r="M227"/>
      <c r="N227"/>
      <c r="O227"/>
      <c r="P227"/>
      <c r="Q227"/>
      <c r="R227"/>
      <c r="S227"/>
      <c r="T227"/>
      <c r="U227"/>
      <c r="V227"/>
      <c r="W227"/>
      <c r="X227"/>
      <c r="Y227"/>
      <c r="Z227"/>
      <c r="AA227"/>
      <c r="AB227"/>
      <c r="AC227"/>
      <c r="AD227"/>
      <c r="AE227"/>
      <c r="AF227"/>
      <c r="AG227"/>
      <c r="AH227"/>
    </row>
    <row r="228" spans="1:34" s="441" customFormat="1" x14ac:dyDescent="0.25">
      <c r="A228"/>
      <c r="B228"/>
      <c r="C228"/>
      <c r="D228"/>
      <c r="E228"/>
      <c r="F228"/>
      <c r="G228"/>
      <c r="H228" s="531"/>
      <c r="I228"/>
      <c r="J228"/>
      <c r="K228"/>
      <c r="L228"/>
      <c r="M228"/>
      <c r="N228"/>
      <c r="O228"/>
      <c r="P228"/>
      <c r="Q228"/>
      <c r="R228"/>
      <c r="S228"/>
      <c r="T228"/>
      <c r="U228"/>
      <c r="V228"/>
      <c r="W228"/>
      <c r="X228"/>
      <c r="Y228"/>
      <c r="Z228"/>
      <c r="AA228"/>
      <c r="AB228"/>
      <c r="AC228"/>
      <c r="AD228"/>
      <c r="AE228"/>
      <c r="AF228"/>
      <c r="AG228"/>
      <c r="AH228"/>
    </row>
    <row r="229" spans="1:34" s="441" customFormat="1" x14ac:dyDescent="0.25">
      <c r="A229"/>
      <c r="B229"/>
      <c r="C229"/>
      <c r="D229"/>
      <c r="E229"/>
      <c r="F229"/>
      <c r="G229"/>
      <c r="H229" s="531"/>
      <c r="I229"/>
      <c r="J229"/>
      <c r="K229"/>
      <c r="L229"/>
      <c r="M229"/>
      <c r="N229"/>
      <c r="O229"/>
      <c r="P229"/>
      <c r="Q229"/>
      <c r="R229"/>
      <c r="S229"/>
      <c r="T229"/>
      <c r="U229"/>
      <c r="V229"/>
      <c r="W229"/>
      <c r="X229"/>
      <c r="Y229"/>
      <c r="Z229"/>
      <c r="AA229"/>
      <c r="AB229"/>
      <c r="AC229"/>
      <c r="AD229"/>
      <c r="AE229"/>
      <c r="AF229"/>
      <c r="AG229"/>
      <c r="AH229"/>
    </row>
    <row r="230" spans="1:34" s="441" customFormat="1" x14ac:dyDescent="0.25">
      <c r="A230"/>
      <c r="B230"/>
      <c r="C230"/>
      <c r="D230"/>
      <c r="E230"/>
      <c r="F230"/>
      <c r="G230"/>
      <c r="H230" s="531"/>
      <c r="I230"/>
      <c r="J230"/>
      <c r="K230"/>
      <c r="L230"/>
      <c r="M230"/>
      <c r="N230"/>
      <c r="O230"/>
      <c r="P230"/>
      <c r="Q230"/>
      <c r="R230"/>
      <c r="S230"/>
      <c r="T230"/>
      <c r="U230"/>
      <c r="V230"/>
      <c r="W230"/>
      <c r="X230"/>
      <c r="Y230"/>
      <c r="Z230"/>
      <c r="AA230"/>
      <c r="AB230"/>
      <c r="AC230"/>
      <c r="AD230"/>
      <c r="AE230"/>
      <c r="AF230"/>
      <c r="AG230"/>
      <c r="AH230"/>
    </row>
    <row r="231" spans="1:34" s="441" customFormat="1" x14ac:dyDescent="0.25">
      <c r="A231"/>
      <c r="B231"/>
      <c r="C231"/>
      <c r="D231"/>
      <c r="E231"/>
      <c r="F231"/>
      <c r="G231"/>
      <c r="H231" s="531"/>
      <c r="I231"/>
      <c r="J231"/>
      <c r="K231"/>
      <c r="L231"/>
      <c r="M231"/>
      <c r="N231"/>
      <c r="O231"/>
      <c r="P231"/>
      <c r="Q231"/>
      <c r="R231"/>
      <c r="S231"/>
      <c r="T231"/>
      <c r="U231"/>
      <c r="V231"/>
      <c r="W231"/>
      <c r="X231"/>
      <c r="Y231"/>
      <c r="Z231"/>
      <c r="AA231"/>
      <c r="AB231"/>
      <c r="AC231"/>
      <c r="AD231"/>
      <c r="AE231"/>
      <c r="AF231"/>
      <c r="AG231"/>
      <c r="AH231"/>
    </row>
    <row r="232" spans="1:34" s="441" customFormat="1" x14ac:dyDescent="0.25">
      <c r="A232"/>
      <c r="B232"/>
      <c r="C232"/>
      <c r="D232"/>
      <c r="E232"/>
      <c r="F232"/>
      <c r="G232"/>
      <c r="H232" s="531"/>
      <c r="I232"/>
      <c r="J232"/>
      <c r="K232"/>
      <c r="L232"/>
      <c r="M232"/>
      <c r="N232"/>
      <c r="O232"/>
      <c r="P232"/>
      <c r="Q232"/>
      <c r="R232"/>
      <c r="S232"/>
      <c r="T232"/>
      <c r="U232"/>
      <c r="V232"/>
      <c r="W232"/>
      <c r="X232"/>
      <c r="Y232"/>
      <c r="Z232"/>
      <c r="AA232"/>
      <c r="AB232"/>
      <c r="AC232"/>
      <c r="AD232"/>
      <c r="AE232"/>
      <c r="AF232"/>
      <c r="AG232"/>
      <c r="AH232"/>
    </row>
    <row r="233" spans="1:34" s="441" customFormat="1" x14ac:dyDescent="0.25">
      <c r="A233"/>
      <c r="B233"/>
      <c r="C233"/>
      <c r="D233"/>
      <c r="E233"/>
      <c r="F233"/>
      <c r="G233"/>
      <c r="H233" s="531"/>
      <c r="I233"/>
      <c r="J233"/>
      <c r="K233"/>
      <c r="L233"/>
      <c r="M233"/>
      <c r="N233"/>
      <c r="O233"/>
      <c r="P233"/>
      <c r="Q233"/>
      <c r="R233"/>
      <c r="S233"/>
      <c r="T233"/>
      <c r="U233"/>
      <c r="V233"/>
      <c r="W233"/>
      <c r="X233"/>
      <c r="Y233"/>
      <c r="Z233"/>
      <c r="AA233"/>
      <c r="AB233"/>
      <c r="AC233"/>
      <c r="AD233"/>
      <c r="AE233"/>
      <c r="AF233"/>
      <c r="AG233"/>
      <c r="AH233"/>
    </row>
    <row r="234" spans="1:34" s="441" customFormat="1" x14ac:dyDescent="0.25">
      <c r="A234"/>
      <c r="B234"/>
      <c r="C234"/>
      <c r="D234"/>
      <c r="E234"/>
      <c r="F234"/>
      <c r="G234"/>
      <c r="H234" s="531"/>
      <c r="I234"/>
      <c r="J234"/>
      <c r="K234"/>
      <c r="L234"/>
      <c r="M234"/>
      <c r="N234"/>
      <c r="O234"/>
      <c r="P234"/>
      <c r="Q234"/>
      <c r="R234"/>
      <c r="S234"/>
      <c r="T234"/>
      <c r="U234"/>
      <c r="V234"/>
      <c r="W234"/>
      <c r="X234"/>
      <c r="Y234"/>
      <c r="Z234"/>
      <c r="AA234"/>
      <c r="AB234"/>
      <c r="AC234"/>
      <c r="AD234"/>
      <c r="AE234"/>
      <c r="AF234"/>
      <c r="AG234"/>
      <c r="AH234"/>
    </row>
    <row r="235" spans="1:34" s="441" customFormat="1" x14ac:dyDescent="0.25">
      <c r="A235"/>
      <c r="B235"/>
      <c r="C235"/>
      <c r="D235"/>
      <c r="E235"/>
      <c r="F235"/>
      <c r="G235"/>
      <c r="H235" s="531"/>
      <c r="I235"/>
      <c r="J235"/>
      <c r="K235"/>
      <c r="L235"/>
      <c r="M235"/>
      <c r="N235"/>
      <c r="O235"/>
      <c r="P235"/>
      <c r="Q235"/>
      <c r="R235"/>
      <c r="S235"/>
      <c r="T235"/>
      <c r="U235"/>
      <c r="V235"/>
      <c r="W235"/>
      <c r="X235"/>
      <c r="Y235"/>
      <c r="Z235"/>
      <c r="AA235"/>
      <c r="AB235"/>
      <c r="AC235"/>
      <c r="AD235"/>
      <c r="AE235"/>
      <c r="AF235"/>
      <c r="AG235"/>
      <c r="AH235"/>
    </row>
    <row r="236" spans="1:34" s="441" customFormat="1" x14ac:dyDescent="0.25">
      <c r="A236"/>
      <c r="B236"/>
      <c r="C236"/>
      <c r="D236"/>
      <c r="E236"/>
      <c r="F236"/>
      <c r="G236"/>
      <c r="H236" s="531"/>
      <c r="I236"/>
      <c r="J236"/>
      <c r="K236"/>
      <c r="L236"/>
      <c r="M236"/>
      <c r="N236"/>
      <c r="O236"/>
      <c r="P236"/>
      <c r="Q236"/>
      <c r="R236"/>
      <c r="S236"/>
      <c r="T236"/>
      <c r="U236"/>
      <c r="V236"/>
      <c r="W236"/>
      <c r="X236"/>
      <c r="Y236"/>
      <c r="Z236"/>
      <c r="AA236"/>
      <c r="AB236"/>
      <c r="AC236"/>
      <c r="AD236"/>
      <c r="AE236"/>
      <c r="AF236"/>
      <c r="AG236"/>
      <c r="AH236"/>
    </row>
    <row r="237" spans="1:34" s="441" customFormat="1" x14ac:dyDescent="0.25">
      <c r="A237"/>
      <c r="B237"/>
      <c r="C237"/>
      <c r="D237"/>
      <c r="E237"/>
      <c r="F237"/>
      <c r="G237"/>
      <c r="H237" s="531"/>
      <c r="I237"/>
      <c r="J237"/>
      <c r="K237"/>
      <c r="L237"/>
      <c r="M237"/>
      <c r="N237"/>
      <c r="O237"/>
      <c r="P237"/>
      <c r="Q237"/>
      <c r="R237"/>
      <c r="S237"/>
      <c r="T237"/>
      <c r="U237"/>
      <c r="V237"/>
      <c r="W237"/>
      <c r="X237"/>
      <c r="Y237"/>
      <c r="Z237"/>
      <c r="AA237"/>
      <c r="AB237"/>
      <c r="AC237"/>
      <c r="AD237"/>
      <c r="AE237"/>
      <c r="AF237"/>
      <c r="AG237"/>
      <c r="AH237"/>
    </row>
    <row r="238" spans="1:34" s="441" customFormat="1" x14ac:dyDescent="0.25">
      <c r="A238"/>
      <c r="B238"/>
      <c r="C238"/>
      <c r="D238"/>
      <c r="E238"/>
      <c r="F238"/>
      <c r="G238"/>
      <c r="H238" s="531"/>
      <c r="I238"/>
      <c r="J238"/>
      <c r="K238"/>
      <c r="L238"/>
      <c r="M238"/>
      <c r="N238"/>
      <c r="O238"/>
      <c r="P238"/>
      <c r="Q238"/>
      <c r="R238"/>
      <c r="S238"/>
      <c r="T238"/>
      <c r="U238"/>
      <c r="V238"/>
      <c r="W238"/>
      <c r="X238"/>
      <c r="Y238"/>
      <c r="Z238"/>
      <c r="AA238"/>
      <c r="AB238"/>
      <c r="AC238"/>
      <c r="AD238"/>
      <c r="AE238"/>
      <c r="AF238"/>
      <c r="AG238"/>
      <c r="AH238"/>
    </row>
    <row r="239" spans="1:34" s="441" customFormat="1" x14ac:dyDescent="0.25">
      <c r="A239"/>
      <c r="B239"/>
      <c r="C239"/>
      <c r="D239"/>
      <c r="E239"/>
      <c r="F239"/>
      <c r="G239"/>
      <c r="H239" s="531"/>
      <c r="I239"/>
      <c r="J239"/>
      <c r="K239"/>
      <c r="L239"/>
      <c r="M239"/>
      <c r="N239"/>
      <c r="O239"/>
      <c r="P239"/>
      <c r="Q239"/>
      <c r="R239"/>
      <c r="S239"/>
      <c r="T239"/>
      <c r="U239"/>
      <c r="V239"/>
      <c r="W239"/>
      <c r="X239"/>
      <c r="Y239"/>
      <c r="Z239"/>
      <c r="AA239"/>
      <c r="AB239"/>
      <c r="AC239"/>
      <c r="AD239"/>
      <c r="AE239"/>
      <c r="AF239"/>
      <c r="AG239"/>
      <c r="AH239"/>
    </row>
    <row r="240" spans="1:34" s="441" customFormat="1" x14ac:dyDescent="0.25">
      <c r="A240"/>
      <c r="B240"/>
      <c r="C240"/>
      <c r="D240"/>
      <c r="E240"/>
      <c r="F240"/>
      <c r="G240"/>
      <c r="H240" s="531"/>
      <c r="I240"/>
      <c r="J240"/>
      <c r="K240"/>
      <c r="L240"/>
      <c r="M240"/>
      <c r="N240"/>
      <c r="O240"/>
      <c r="P240"/>
      <c r="Q240"/>
      <c r="R240"/>
      <c r="S240"/>
      <c r="T240"/>
      <c r="U240"/>
      <c r="V240"/>
      <c r="W240"/>
      <c r="X240"/>
      <c r="Y240"/>
      <c r="Z240"/>
      <c r="AA240"/>
      <c r="AB240"/>
      <c r="AC240"/>
      <c r="AD240"/>
      <c r="AE240"/>
      <c r="AF240"/>
      <c r="AG240"/>
      <c r="AH240"/>
    </row>
    <row r="241" spans="1:34" s="441" customFormat="1" x14ac:dyDescent="0.25">
      <c r="A241"/>
      <c r="B241"/>
      <c r="C241"/>
      <c r="D241"/>
      <c r="E241"/>
      <c r="F241"/>
      <c r="G241"/>
      <c r="H241" s="531"/>
      <c r="I241"/>
      <c r="J241"/>
      <c r="K241"/>
      <c r="L241"/>
      <c r="M241"/>
      <c r="N241"/>
      <c r="O241"/>
      <c r="P241"/>
      <c r="Q241"/>
      <c r="R241"/>
      <c r="S241"/>
      <c r="T241"/>
      <c r="U241"/>
      <c r="V241"/>
      <c r="W241"/>
      <c r="X241"/>
      <c r="Y241"/>
      <c r="Z241"/>
      <c r="AA241"/>
      <c r="AB241"/>
      <c r="AC241"/>
      <c r="AD241"/>
      <c r="AE241"/>
      <c r="AF241"/>
      <c r="AG241"/>
      <c r="AH241"/>
    </row>
    <row r="242" spans="1:34" s="441" customFormat="1" x14ac:dyDescent="0.25">
      <c r="A242"/>
      <c r="B242"/>
      <c r="C242"/>
      <c r="D242"/>
      <c r="E242"/>
      <c r="F242"/>
      <c r="G242"/>
      <c r="H242" s="531"/>
      <c r="I242"/>
      <c r="J242"/>
      <c r="K242"/>
      <c r="L242"/>
      <c r="M242"/>
      <c r="N242"/>
      <c r="O242"/>
      <c r="P242"/>
      <c r="Q242"/>
      <c r="R242"/>
      <c r="S242"/>
      <c r="T242"/>
      <c r="U242"/>
      <c r="V242"/>
      <c r="W242"/>
      <c r="X242"/>
      <c r="Y242"/>
      <c r="Z242"/>
      <c r="AA242"/>
      <c r="AB242"/>
      <c r="AC242"/>
      <c r="AD242"/>
      <c r="AE242"/>
      <c r="AF242"/>
      <c r="AG242"/>
      <c r="AH242"/>
    </row>
    <row r="243" spans="1:34" s="441" customFormat="1" x14ac:dyDescent="0.25">
      <c r="A243"/>
      <c r="B243"/>
      <c r="C243"/>
      <c r="D243"/>
      <c r="E243"/>
      <c r="F243"/>
      <c r="G243"/>
      <c r="H243" s="531"/>
      <c r="I243"/>
      <c r="J243"/>
      <c r="K243"/>
      <c r="L243"/>
      <c r="M243"/>
      <c r="N243"/>
      <c r="O243"/>
      <c r="P243"/>
      <c r="Q243"/>
      <c r="R243"/>
      <c r="S243"/>
      <c r="T243"/>
      <c r="U243"/>
      <c r="V243"/>
      <c r="W243"/>
      <c r="X243"/>
      <c r="Y243"/>
      <c r="Z243"/>
      <c r="AA243"/>
      <c r="AB243"/>
      <c r="AC243"/>
      <c r="AD243"/>
      <c r="AE243"/>
      <c r="AF243"/>
      <c r="AG243"/>
      <c r="AH243"/>
    </row>
    <row r="244" spans="1:34" s="441" customFormat="1" x14ac:dyDescent="0.25">
      <c r="A244"/>
      <c r="B244"/>
      <c r="C244"/>
      <c r="D244"/>
      <c r="E244"/>
      <c r="F244"/>
      <c r="G244"/>
      <c r="H244" s="531"/>
      <c r="I244"/>
      <c r="J244"/>
      <c r="K244"/>
      <c r="L244"/>
      <c r="M244"/>
      <c r="N244"/>
      <c r="O244"/>
      <c r="P244"/>
      <c r="Q244"/>
      <c r="R244"/>
      <c r="S244"/>
      <c r="T244"/>
      <c r="U244"/>
      <c r="V244"/>
      <c r="W244"/>
      <c r="X244"/>
      <c r="Y244"/>
      <c r="Z244"/>
      <c r="AA244"/>
      <c r="AB244"/>
      <c r="AC244"/>
      <c r="AD244"/>
      <c r="AE244"/>
      <c r="AF244"/>
      <c r="AG244"/>
      <c r="AH244"/>
    </row>
    <row r="245" spans="1:34" s="441" customFormat="1" x14ac:dyDescent="0.25">
      <c r="A245"/>
      <c r="B245"/>
      <c r="C245"/>
      <c r="D245"/>
      <c r="E245"/>
      <c r="F245"/>
      <c r="G245"/>
      <c r="H245" s="531"/>
      <c r="I245"/>
      <c r="J245"/>
      <c r="K245"/>
      <c r="L245"/>
      <c r="M245"/>
      <c r="N245"/>
      <c r="O245"/>
      <c r="P245"/>
      <c r="Q245"/>
      <c r="R245"/>
      <c r="S245"/>
      <c r="T245"/>
      <c r="U245"/>
      <c r="V245"/>
      <c r="W245"/>
      <c r="X245"/>
      <c r="Y245"/>
      <c r="Z245"/>
      <c r="AA245"/>
      <c r="AB245"/>
      <c r="AC245"/>
      <c r="AD245"/>
      <c r="AE245"/>
      <c r="AF245"/>
      <c r="AG245"/>
      <c r="AH245"/>
    </row>
    <row r="246" spans="1:34" x14ac:dyDescent="0.25">
      <c r="A246"/>
      <c r="B246"/>
      <c r="C246"/>
      <c r="D246"/>
      <c r="E246"/>
      <c r="F246"/>
      <c r="G246"/>
      <c r="H246" s="531"/>
      <c r="I246"/>
      <c r="K246"/>
      <c r="L246"/>
      <c r="M246"/>
      <c r="N246"/>
      <c r="O246"/>
      <c r="P246"/>
      <c r="Q246"/>
      <c r="R246"/>
      <c r="S246"/>
      <c r="T246"/>
      <c r="U246"/>
      <c r="V246"/>
      <c r="W246"/>
      <c r="X246"/>
      <c r="Y246"/>
      <c r="Z246"/>
      <c r="AA246"/>
      <c r="AB246"/>
      <c r="AC246"/>
      <c r="AD246"/>
      <c r="AE246"/>
      <c r="AF246"/>
      <c r="AG246"/>
      <c r="AH246"/>
    </row>
    <row r="247" spans="1:34" x14ac:dyDescent="0.25">
      <c r="A247"/>
      <c r="B247"/>
      <c r="C247"/>
      <c r="D247"/>
      <c r="E247"/>
      <c r="F247"/>
      <c r="G247"/>
      <c r="H247" s="531"/>
      <c r="I247"/>
      <c r="K247"/>
      <c r="L247"/>
      <c r="M247"/>
      <c r="N247"/>
      <c r="O247"/>
    </row>
    <row r="248" spans="1:34" x14ac:dyDescent="0.25">
      <c r="A248"/>
      <c r="B248"/>
      <c r="C248"/>
      <c r="D248"/>
      <c r="E248"/>
      <c r="F248"/>
      <c r="G248"/>
      <c r="H248" s="531"/>
      <c r="I248"/>
    </row>
    <row r="249" spans="1:34" x14ac:dyDescent="0.25">
      <c r="A249"/>
      <c r="B249"/>
      <c r="C249"/>
      <c r="D249"/>
      <c r="E249"/>
      <c r="F249"/>
      <c r="G249"/>
      <c r="H249" s="531"/>
      <c r="I249"/>
    </row>
    <row r="250" spans="1:34" x14ac:dyDescent="0.25">
      <c r="B250"/>
      <c r="C250"/>
      <c r="D250"/>
      <c r="E250"/>
      <c r="F250"/>
      <c r="G250"/>
      <c r="H250" s="531"/>
      <c r="I250"/>
    </row>
    <row r="251" spans="1:34" x14ac:dyDescent="0.25">
      <c r="B251"/>
      <c r="C251"/>
      <c r="D251"/>
      <c r="E251"/>
      <c r="F251"/>
      <c r="G251"/>
      <c r="H251" s="531"/>
      <c r="I251"/>
    </row>
  </sheetData>
  <sheetProtection formatColumns="0" formatRows="0" autoFilter="0"/>
  <mergeCells count="56">
    <mergeCell ref="B3:H3"/>
    <mergeCell ref="K13:L14"/>
    <mergeCell ref="F16:G16"/>
    <mergeCell ref="F17:G17"/>
    <mergeCell ref="B18:E20"/>
    <mergeCell ref="F18:G18"/>
    <mergeCell ref="F19:G19"/>
    <mergeCell ref="F20:G20"/>
    <mergeCell ref="F32:G32"/>
    <mergeCell ref="F21:G21"/>
    <mergeCell ref="F22:G22"/>
    <mergeCell ref="F23:G23"/>
    <mergeCell ref="F24:G24"/>
    <mergeCell ref="F25:G25"/>
    <mergeCell ref="F26:G26"/>
    <mergeCell ref="F27:G27"/>
    <mergeCell ref="F28:G28"/>
    <mergeCell ref="F29:G29"/>
    <mergeCell ref="F30:G30"/>
    <mergeCell ref="F31:G31"/>
    <mergeCell ref="F44:G44"/>
    <mergeCell ref="F33:G33"/>
    <mergeCell ref="F34:G34"/>
    <mergeCell ref="F35:G35"/>
    <mergeCell ref="F36:G36"/>
    <mergeCell ref="F37:G37"/>
    <mergeCell ref="F38:G38"/>
    <mergeCell ref="F39:G39"/>
    <mergeCell ref="F40:G40"/>
    <mergeCell ref="F41:G41"/>
    <mergeCell ref="F42:G42"/>
    <mergeCell ref="F43:G43"/>
    <mergeCell ref="F68:G68"/>
    <mergeCell ref="F45:G45"/>
    <mergeCell ref="F46:G46"/>
    <mergeCell ref="F47:G47"/>
    <mergeCell ref="F48:G48"/>
    <mergeCell ref="F49:G49"/>
    <mergeCell ref="F61:G61"/>
    <mergeCell ref="F62:G62"/>
    <mergeCell ref="F63:G63"/>
    <mergeCell ref="F64:G64"/>
    <mergeCell ref="F65:G65"/>
    <mergeCell ref="F66:G66"/>
    <mergeCell ref="G88:H88"/>
    <mergeCell ref="F69:G69"/>
    <mergeCell ref="F70:G70"/>
    <mergeCell ref="F71:G71"/>
    <mergeCell ref="F72:G72"/>
    <mergeCell ref="F73:G73"/>
    <mergeCell ref="F74:G74"/>
    <mergeCell ref="F75:G75"/>
    <mergeCell ref="F76:G76"/>
    <mergeCell ref="F77:G77"/>
    <mergeCell ref="F78:G78"/>
    <mergeCell ref="F79:G79"/>
  </mergeCells>
  <pageMargins left="0.75" right="0.75" top="1" bottom="1" header="0.5" footer="0.5"/>
  <pageSetup paperSize="9" orientation="portrait" horizontalDpi="4294967292" verticalDpi="4294967292"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Button 1">
              <controlPr defaultSize="0" print="0" autoFill="0" autoPict="0" macro="[1]!sSetTestData">
                <anchor moveWithCells="1">
                  <from>
                    <xdr:col>1</xdr:col>
                    <xdr:colOff>99588</xdr:colOff>
                    <xdr:row>15</xdr:row>
                    <xdr:rowOff>9053</xdr:rowOff>
                  </from>
                  <to>
                    <xdr:col>2</xdr:col>
                    <xdr:colOff>325925</xdr:colOff>
                    <xdr:row>16</xdr:row>
                    <xdr:rowOff>27160</xdr:rowOff>
                  </to>
                </anchor>
              </controlPr>
            </control>
          </mc:Choice>
        </mc:AlternateContent>
        <mc:AlternateContent xmlns:mc="http://schemas.openxmlformats.org/markup-compatibility/2006">
          <mc:Choice Requires="x14">
            <control shapeId="18434" r:id="rId5" name="Button 2">
              <controlPr defaultSize="0" print="0" autoFill="0" autoPict="0" macro="[1]!sClearTestData">
                <anchor moveWithCells="1">
                  <from>
                    <xdr:col>2</xdr:col>
                    <xdr:colOff>470780</xdr:colOff>
                    <xdr:row>15</xdr:row>
                    <xdr:rowOff>9053</xdr:rowOff>
                  </from>
                  <to>
                    <xdr:col>4</xdr:col>
                    <xdr:colOff>289711</xdr:colOff>
                    <xdr:row>16</xdr:row>
                    <xdr:rowOff>36214</xdr:rowOff>
                  </to>
                </anchor>
              </controlPr>
            </control>
          </mc:Choice>
        </mc:AlternateContent>
        <mc:AlternateContent xmlns:mc="http://schemas.openxmlformats.org/markup-compatibility/2006">
          <mc:Choice Requires="x14">
            <control shapeId="18435" r:id="rId6" name="btnCreatePublic">
              <controlPr defaultSize="0" print="0" autoFill="0" autoPict="0" macro="[1]!sBuildPublicVersion_v2">
                <anchor moveWithCells="1">
                  <from>
                    <xdr:col>1</xdr:col>
                    <xdr:colOff>99588</xdr:colOff>
                    <xdr:row>20</xdr:row>
                    <xdr:rowOff>135802</xdr:rowOff>
                  </from>
                  <to>
                    <xdr:col>3</xdr:col>
                    <xdr:colOff>72428</xdr:colOff>
                    <xdr:row>20</xdr:row>
                    <xdr:rowOff>389299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B19"/>
  <sheetViews>
    <sheetView showGridLines="0" showZeros="0" zoomScale="90" zoomScaleNormal="90" zoomScalePageLayoutView="90" workbookViewId="0">
      <pane ySplit="3" topLeftCell="A4" activePane="bottomLeft" state="frozen"/>
      <selection pane="bottomLeft" activeCell="B19" sqref="B19"/>
    </sheetView>
  </sheetViews>
  <sheetFormatPr defaultColWidth="10.140625" defaultRowHeight="14.3" x14ac:dyDescent="0.25"/>
  <cols>
    <col min="1" max="1" width="0.7109375" style="171" customWidth="1"/>
    <col min="2" max="2" width="125.7109375" style="199" customWidth="1"/>
    <col min="3" max="3" width="2.7109375" style="171" hidden="1" customWidth="1"/>
    <col min="4" max="4" width="12.7109375" style="171" hidden="1" customWidth="1"/>
    <col min="5" max="5" width="7.7109375" style="172" hidden="1" customWidth="1"/>
    <col min="6" max="6" width="55.7109375" style="171" hidden="1" customWidth="1"/>
    <col min="7" max="7" width="7.85546875" style="171" hidden="1" customWidth="1"/>
    <col min="8" max="8" width="47.7109375" style="171" hidden="1" customWidth="1"/>
    <col min="9" max="9" width="2.7109375" style="171" hidden="1" customWidth="1"/>
    <col min="10" max="10" width="12.7109375" style="171" hidden="1" customWidth="1"/>
    <col min="11" max="11" width="7.7109375" style="171" hidden="1" customWidth="1"/>
    <col min="12" max="12" width="55.7109375" style="171" hidden="1" customWidth="1"/>
    <col min="13" max="13" width="8.7109375" style="171" hidden="1" customWidth="1"/>
    <col min="14" max="14" width="47.7109375" style="171" hidden="1" customWidth="1"/>
    <col min="15" max="15" width="2.7109375" style="171" hidden="1" customWidth="1"/>
    <col min="16" max="16" width="12.7109375" style="171" hidden="1" customWidth="1"/>
    <col min="17" max="17" width="7.7109375" style="171" hidden="1" customWidth="1"/>
    <col min="18" max="18" width="55.7109375" style="171" hidden="1" customWidth="1"/>
    <col min="19" max="19" width="8.7109375" style="171" hidden="1" customWidth="1"/>
    <col min="20" max="20" width="47.7109375" style="171" hidden="1" customWidth="1"/>
    <col min="21" max="21" width="2.7109375" style="171" hidden="1" customWidth="1"/>
    <col min="22" max="22" width="13.7109375" style="171" hidden="1" customWidth="1"/>
    <col min="23" max="23" width="7.7109375" style="171" hidden="1" customWidth="1"/>
    <col min="24" max="24" width="55.7109375" style="171" hidden="1" customWidth="1"/>
    <col min="25" max="25" width="8.7109375" style="171" hidden="1" customWidth="1"/>
    <col min="26" max="26" width="47.7109375" style="171" hidden="1" customWidth="1"/>
    <col min="27" max="27" width="0" style="199" hidden="1" customWidth="1"/>
    <col min="28" max="16384" width="10.140625" style="199"/>
  </cols>
  <sheetData>
    <row r="1" spans="1:28" s="162" customFormat="1" ht="5.2" customHeight="1" thickBot="1" x14ac:dyDescent="0.25">
      <c r="C1" s="163"/>
      <c r="D1" s="164" t="s">
        <v>0</v>
      </c>
      <c r="E1" s="164"/>
      <c r="F1" s="164"/>
      <c r="G1" s="164"/>
      <c r="H1" s="164"/>
      <c r="I1" s="165"/>
      <c r="J1" s="165" t="s">
        <v>0</v>
      </c>
      <c r="K1" s="165"/>
      <c r="L1" s="165"/>
      <c r="M1" s="165"/>
      <c r="N1" s="165"/>
      <c r="O1" s="163"/>
      <c r="P1" s="166" t="s">
        <v>0</v>
      </c>
      <c r="Q1" s="166"/>
      <c r="R1" s="166"/>
      <c r="S1" s="166"/>
      <c r="T1" s="166"/>
      <c r="U1" s="167"/>
      <c r="V1" s="168" t="s">
        <v>0</v>
      </c>
      <c r="W1" s="168"/>
      <c r="X1" s="168"/>
      <c r="Y1" s="168"/>
      <c r="Z1" s="168" t="s">
        <v>0</v>
      </c>
    </row>
    <row r="2" spans="1:28" s="169" customFormat="1" ht="41.2" customHeight="1" thickBot="1" x14ac:dyDescent="0.3">
      <c r="B2" s="609" t="str">
        <f>UPPER(Introduction!B5)</f>
        <v>1. FINANCE:  SAFEGUARD CUSTOMER FUNDS AGAINST THE RISK OF LOSS</v>
      </c>
      <c r="C2" s="167"/>
      <c r="D2" s="171"/>
      <c r="E2" s="172"/>
      <c r="F2" s="171"/>
      <c r="G2" s="171"/>
      <c r="H2" s="171"/>
      <c r="I2" s="167"/>
      <c r="J2" s="173">
        <v>16</v>
      </c>
      <c r="K2" s="174"/>
      <c r="L2" s="171">
        <v>17</v>
      </c>
      <c r="M2" s="174"/>
      <c r="N2" s="173">
        <v>3</v>
      </c>
      <c r="O2" s="167"/>
      <c r="P2" s="174"/>
      <c r="Q2" s="174"/>
      <c r="R2" s="171"/>
      <c r="S2" s="175"/>
      <c r="T2" s="175"/>
      <c r="U2" s="167"/>
      <c r="V2" s="174"/>
      <c r="W2" s="174"/>
      <c r="X2" s="171"/>
      <c r="Y2" s="174"/>
      <c r="Z2" s="174"/>
    </row>
    <row r="3" spans="1:28" s="177" customFormat="1" ht="40.1" customHeight="1" thickBot="1" x14ac:dyDescent="0.3">
      <c r="B3" s="533" t="str">
        <f>CHOOSE(LanguageNumber,H3,N3,T3,Z3)</f>
        <v>Indicator</v>
      </c>
      <c r="C3" s="167"/>
      <c r="D3" s="181" t="s">
        <v>262</v>
      </c>
      <c r="E3" s="181" t="s">
        <v>263</v>
      </c>
      <c r="F3" s="183" t="s">
        <v>264</v>
      </c>
      <c r="G3" s="184" t="s">
        <v>265</v>
      </c>
      <c r="H3" s="183" t="s">
        <v>266</v>
      </c>
      <c r="I3" s="167"/>
      <c r="J3" s="185" t="s">
        <v>267</v>
      </c>
      <c r="K3" s="179" t="s">
        <v>268</v>
      </c>
      <c r="L3" s="179" t="s">
        <v>269</v>
      </c>
      <c r="M3" s="179" t="s">
        <v>270</v>
      </c>
      <c r="N3" s="179" t="s">
        <v>271</v>
      </c>
      <c r="O3" s="167"/>
      <c r="P3" s="181" t="s">
        <v>273</v>
      </c>
      <c r="Q3" s="181" t="s">
        <v>274</v>
      </c>
      <c r="R3" s="183" t="s">
        <v>275</v>
      </c>
      <c r="S3" s="179" t="s">
        <v>276</v>
      </c>
      <c r="T3" s="183" t="s">
        <v>277</v>
      </c>
      <c r="U3" s="167"/>
      <c r="V3" s="185" t="s">
        <v>278</v>
      </c>
      <c r="W3" s="185" t="s">
        <v>264</v>
      </c>
      <c r="X3" s="179" t="s">
        <v>264</v>
      </c>
      <c r="Y3" s="187" t="s">
        <v>279</v>
      </c>
      <c r="Z3" s="179" t="s">
        <v>266</v>
      </c>
    </row>
    <row r="4" spans="1:28" s="192" customFormat="1" ht="38.35" customHeight="1" x14ac:dyDescent="0.25">
      <c r="A4" s="189"/>
      <c r="B4" s="534" t="str">
        <f t="shared" ref="B4:B18" si="0">CHOOSE(LanguageNumber,H4,N4,T4,Z4)&amp;CarriageReturn</f>
        <v xml:space="preserve">Are funds equal to or greater in value than the total value of outstanding mobile money liabilities held in custodial accounts on behalf of mobile money users?
</v>
      </c>
      <c r="C4" s="167"/>
      <c r="D4" s="1050" t="s">
        <v>283</v>
      </c>
      <c r="E4" s="537" t="s">
        <v>284</v>
      </c>
      <c r="F4" s="1038" t="s">
        <v>2592</v>
      </c>
      <c r="G4" s="538" t="s">
        <v>285</v>
      </c>
      <c r="H4" s="539" t="s">
        <v>286</v>
      </c>
      <c r="I4" s="540"/>
      <c r="J4" s="541" t="s">
        <v>288</v>
      </c>
      <c r="K4" s="542" t="str">
        <f>$E4</f>
        <v>1.1.1.1</v>
      </c>
      <c r="L4" s="1052" t="s">
        <v>2593</v>
      </c>
      <c r="M4" s="543" t="str">
        <f t="shared" ref="M4:M18" si="1">G4</f>
        <v>1.1.1.1.1</v>
      </c>
      <c r="N4" s="539" t="s">
        <v>289</v>
      </c>
      <c r="O4" s="540"/>
      <c r="P4" s="1050" t="s">
        <v>290</v>
      </c>
      <c r="Q4" s="542" t="str">
        <f>$E4</f>
        <v>1.1.1.1</v>
      </c>
      <c r="R4" s="1038" t="s">
        <v>2594</v>
      </c>
      <c r="S4" s="543" t="str">
        <f t="shared" ref="S4:S18" si="2">G4</f>
        <v>1.1.1.1.1</v>
      </c>
      <c r="T4" s="539" t="s">
        <v>291</v>
      </c>
      <c r="U4" s="540"/>
      <c r="V4" s="541"/>
      <c r="W4" s="542" t="str">
        <f>$E4</f>
        <v>1.1.1.1</v>
      </c>
      <c r="X4" s="1038"/>
      <c r="Y4" s="544" t="str">
        <f t="shared" ref="Y4:Y18" si="3">G4</f>
        <v>1.1.1.1.1</v>
      </c>
      <c r="Z4" s="539"/>
      <c r="AA4" s="545"/>
      <c r="AB4" s="545"/>
    </row>
    <row r="5" spans="1:28" s="192" customFormat="1" ht="39.049999999999997" customHeight="1" thickBot="1" x14ac:dyDescent="0.3">
      <c r="A5" s="193"/>
      <c r="B5" s="534" t="str">
        <f t="shared" si="0"/>
        <v xml:space="preserve">Are records of the current and historical balances of the custodial account(s) and aggregate outstanding mobile money liabilities readily available?
</v>
      </c>
      <c r="C5" s="167"/>
      <c r="D5" s="1051"/>
      <c r="E5" s="546" t="s">
        <v>284</v>
      </c>
      <c r="F5" s="1039"/>
      <c r="G5" s="547" t="s">
        <v>292</v>
      </c>
      <c r="H5" s="548" t="s">
        <v>293</v>
      </c>
      <c r="I5" s="540"/>
      <c r="J5" s="549">
        <v>0</v>
      </c>
      <c r="K5" s="550" t="str">
        <f t="shared" ref="K5:K18" si="4">$E5</f>
        <v>1.1.1.1</v>
      </c>
      <c r="L5" s="1053">
        <v>0</v>
      </c>
      <c r="M5" s="551" t="str">
        <f t="shared" si="1"/>
        <v>1.1.1.1.2</v>
      </c>
      <c r="N5" s="548" t="s">
        <v>294</v>
      </c>
      <c r="O5" s="540"/>
      <c r="P5" s="1051"/>
      <c r="Q5" s="550" t="str">
        <f t="shared" ref="Q5:Q18" si="5">$E5</f>
        <v>1.1.1.1</v>
      </c>
      <c r="R5" s="1039"/>
      <c r="S5" s="551" t="str">
        <f t="shared" si="2"/>
        <v>1.1.1.1.2</v>
      </c>
      <c r="T5" s="548" t="s">
        <v>295</v>
      </c>
      <c r="U5" s="540"/>
      <c r="V5" s="549"/>
      <c r="W5" s="550" t="str">
        <f t="shared" ref="W5:W18" si="6">$E5</f>
        <v>1.1.1.1</v>
      </c>
      <c r="X5" s="1039"/>
      <c r="Y5" s="552" t="str">
        <f t="shared" si="3"/>
        <v>1.1.1.1.2</v>
      </c>
      <c r="Z5" s="548"/>
      <c r="AA5" s="545"/>
      <c r="AB5" s="545"/>
    </row>
    <row r="6" spans="1:28" s="192" customFormat="1" ht="27.1" x14ac:dyDescent="0.25">
      <c r="A6" s="193"/>
      <c r="B6" s="534" t="str">
        <f t="shared" si="0"/>
        <v xml:space="preserve">Is responsibility for fund safeguarding assigned to a mobile money finance team that is separated from the business operations function?
</v>
      </c>
      <c r="C6" s="167"/>
      <c r="D6" s="1051"/>
      <c r="E6" s="537" t="s">
        <v>296</v>
      </c>
      <c r="F6" s="1038" t="s">
        <v>2595</v>
      </c>
      <c r="G6" s="538" t="s">
        <v>297</v>
      </c>
      <c r="H6" s="539" t="s">
        <v>298</v>
      </c>
      <c r="I6" s="540"/>
      <c r="J6" s="549">
        <v>0</v>
      </c>
      <c r="K6" s="553" t="str">
        <f t="shared" si="4"/>
        <v>1.1.1.2</v>
      </c>
      <c r="L6" s="1041" t="s">
        <v>2596</v>
      </c>
      <c r="M6" s="543" t="str">
        <f t="shared" si="1"/>
        <v>1.1.1.2.1</v>
      </c>
      <c r="N6" s="539" t="s">
        <v>300</v>
      </c>
      <c r="O6" s="540"/>
      <c r="P6" s="1051"/>
      <c r="Q6" s="553" t="str">
        <f t="shared" si="5"/>
        <v>1.1.1.2</v>
      </c>
      <c r="R6" s="1038" t="s">
        <v>2597</v>
      </c>
      <c r="S6" s="543" t="str">
        <f t="shared" si="2"/>
        <v>1.1.1.2.1</v>
      </c>
      <c r="T6" s="539" t="s">
        <v>301</v>
      </c>
      <c r="U6" s="540"/>
      <c r="V6" s="549"/>
      <c r="W6" s="553" t="str">
        <f t="shared" si="6"/>
        <v>1.1.1.2</v>
      </c>
      <c r="X6" s="1038"/>
      <c r="Y6" s="543" t="str">
        <f t="shared" si="3"/>
        <v>1.1.1.2.1</v>
      </c>
      <c r="Z6" s="539"/>
      <c r="AA6" s="545"/>
      <c r="AB6" s="545"/>
    </row>
    <row r="7" spans="1:28" s="192" customFormat="1" ht="40.65" x14ac:dyDescent="0.25">
      <c r="A7" s="193"/>
      <c r="B7" s="534" t="str">
        <f t="shared" si="0"/>
        <v xml:space="preserve">Is the custodial bank reconciliation process documented in detail, including the actions of e-money creation, allocation and deletion, and a procedure for resolving reconciliation discrepancies promptly?
</v>
      </c>
      <c r="C7" s="167"/>
      <c r="D7" s="549"/>
      <c r="E7" s="554" t="s">
        <v>296</v>
      </c>
      <c r="F7" s="1039"/>
      <c r="G7" s="547" t="s">
        <v>302</v>
      </c>
      <c r="H7" s="548" t="s">
        <v>303</v>
      </c>
      <c r="I7" s="540"/>
      <c r="J7" s="555"/>
      <c r="K7" s="556"/>
      <c r="L7" s="1048"/>
      <c r="M7" s="551" t="str">
        <f t="shared" si="1"/>
        <v>1.1.1.2.2</v>
      </c>
      <c r="N7" s="557" t="s">
        <v>304</v>
      </c>
      <c r="O7" s="540"/>
      <c r="P7" s="549"/>
      <c r="Q7" s="556"/>
      <c r="R7" s="1039"/>
      <c r="S7" s="551" t="str">
        <f t="shared" si="2"/>
        <v>1.1.1.2.2</v>
      </c>
      <c r="T7" s="548" t="s">
        <v>305</v>
      </c>
      <c r="U7" s="540"/>
      <c r="V7" s="555"/>
      <c r="W7" s="556"/>
      <c r="X7" s="1039"/>
      <c r="Y7" s="551" t="str">
        <f t="shared" si="3"/>
        <v>1.1.1.2.2</v>
      </c>
      <c r="Z7" s="548"/>
      <c r="AA7" s="545"/>
      <c r="AB7" s="545"/>
    </row>
    <row r="8" spans="1:28" s="195" customFormat="1" ht="27.1" x14ac:dyDescent="0.25">
      <c r="A8" s="193"/>
      <c r="B8" s="535" t="str">
        <f t="shared" si="0"/>
        <v xml:space="preserve">Is reconciliation with the custodial bank performed at least daily on weekdays?
</v>
      </c>
      <c r="C8" s="167"/>
      <c r="D8" s="549"/>
      <c r="E8" s="546" t="s">
        <v>296</v>
      </c>
      <c r="F8" s="1039"/>
      <c r="G8" s="547" t="s">
        <v>306</v>
      </c>
      <c r="H8" s="558" t="s">
        <v>307</v>
      </c>
      <c r="I8" s="540"/>
      <c r="J8" s="549">
        <v>0</v>
      </c>
      <c r="K8" s="556" t="str">
        <f t="shared" si="4"/>
        <v>1.1.1.2</v>
      </c>
      <c r="L8" s="1048"/>
      <c r="M8" s="551" t="str">
        <f t="shared" si="1"/>
        <v>1.1.1.2.3</v>
      </c>
      <c r="N8" s="558" t="s">
        <v>308</v>
      </c>
      <c r="O8" s="540"/>
      <c r="P8" s="549"/>
      <c r="Q8" s="556" t="str">
        <f t="shared" si="5"/>
        <v>1.1.1.2</v>
      </c>
      <c r="R8" s="1039"/>
      <c r="S8" s="551" t="str">
        <f t="shared" si="2"/>
        <v>1.1.1.2.3</v>
      </c>
      <c r="T8" s="558" t="s">
        <v>309</v>
      </c>
      <c r="U8" s="540"/>
      <c r="V8" s="549"/>
      <c r="W8" s="556" t="str">
        <f t="shared" si="6"/>
        <v>1.1.1.2</v>
      </c>
      <c r="X8" s="1039"/>
      <c r="Y8" s="551" t="str">
        <f t="shared" si="3"/>
        <v>1.1.1.2.3</v>
      </c>
      <c r="Z8" s="558"/>
      <c r="AA8" s="559"/>
      <c r="AB8" s="559"/>
    </row>
    <row r="9" spans="1:28" s="195" customFormat="1" ht="27.8" thickBot="1" x14ac:dyDescent="0.3">
      <c r="A9" s="193"/>
      <c r="B9" s="535" t="str">
        <f t="shared" si="0"/>
        <v xml:space="preserve">Is the reconciliation process overseen by a reviewing function with separation of duty, to ensure reconciliation is accurately completed?
</v>
      </c>
      <c r="C9" s="167"/>
      <c r="D9" s="549"/>
      <c r="E9" s="546" t="s">
        <v>296</v>
      </c>
      <c r="F9" s="1039"/>
      <c r="G9" s="547" t="s">
        <v>312</v>
      </c>
      <c r="H9" s="558" t="s">
        <v>313</v>
      </c>
      <c r="I9" s="540"/>
      <c r="J9" s="549">
        <v>0</v>
      </c>
      <c r="K9" s="550" t="str">
        <f t="shared" si="4"/>
        <v>1.1.1.2</v>
      </c>
      <c r="L9" s="1048"/>
      <c r="M9" s="560" t="str">
        <f t="shared" si="1"/>
        <v>1.1.1.2.4</v>
      </c>
      <c r="N9" s="561" t="s">
        <v>314</v>
      </c>
      <c r="O9" s="540"/>
      <c r="P9" s="549"/>
      <c r="Q9" s="556" t="str">
        <f t="shared" si="5"/>
        <v>1.1.1.2</v>
      </c>
      <c r="R9" s="1039"/>
      <c r="S9" s="551" t="str">
        <f t="shared" si="2"/>
        <v>1.1.1.2.4</v>
      </c>
      <c r="T9" s="558" t="s">
        <v>315</v>
      </c>
      <c r="U9" s="540"/>
      <c r="V9" s="549"/>
      <c r="W9" s="556" t="str">
        <f t="shared" si="6"/>
        <v>1.1.1.2</v>
      </c>
      <c r="X9" s="1039"/>
      <c r="Y9" s="551" t="str">
        <f t="shared" si="3"/>
        <v>1.1.1.2.4</v>
      </c>
      <c r="Z9" s="558"/>
      <c r="AA9" s="559"/>
      <c r="AB9" s="559"/>
    </row>
    <row r="10" spans="1:28" s="192" customFormat="1" ht="54.9" thickBot="1" x14ac:dyDescent="0.3">
      <c r="A10" s="193"/>
      <c r="B10" s="534" t="str">
        <f t="shared" si="0"/>
        <v xml:space="preserve">Are user funds legally segregated - either through a trust or an arrangement that offers a similar level of protection - from the mobile money provider's assets (and the trustee's assets) to ensure that the funds may not be claimed by creditors in the event of the provider's or trustee's insolvency?
</v>
      </c>
      <c r="C10" s="167"/>
      <c r="D10" s="562" t="s">
        <v>317</v>
      </c>
      <c r="E10" s="563" t="s">
        <v>318</v>
      </c>
      <c r="F10" s="564" t="s">
        <v>2598</v>
      </c>
      <c r="G10" s="565" t="s">
        <v>319</v>
      </c>
      <c r="H10" s="566" t="s">
        <v>320</v>
      </c>
      <c r="I10" s="540"/>
      <c r="J10" s="567" t="s">
        <v>321</v>
      </c>
      <c r="K10" s="568" t="str">
        <f t="shared" si="4"/>
        <v>1.1.2.1</v>
      </c>
      <c r="L10" s="569" t="s">
        <v>2599</v>
      </c>
      <c r="M10" s="570" t="str">
        <f t="shared" si="1"/>
        <v>1.1.2.1.1</v>
      </c>
      <c r="N10" s="571" t="s">
        <v>322</v>
      </c>
      <c r="O10" s="540"/>
      <c r="P10" s="562" t="s">
        <v>323</v>
      </c>
      <c r="Q10" s="570" t="str">
        <f t="shared" si="5"/>
        <v>1.1.2.1</v>
      </c>
      <c r="R10" s="564" t="s">
        <v>2600</v>
      </c>
      <c r="S10" s="570" t="str">
        <f t="shared" si="2"/>
        <v>1.1.2.1.1</v>
      </c>
      <c r="T10" s="566" t="s">
        <v>324</v>
      </c>
      <c r="U10" s="540"/>
      <c r="V10" s="562"/>
      <c r="W10" s="570" t="str">
        <f t="shared" si="6"/>
        <v>1.1.2.1</v>
      </c>
      <c r="X10" s="564"/>
      <c r="Y10" s="572" t="str">
        <f t="shared" si="3"/>
        <v>1.1.2.1.1</v>
      </c>
      <c r="Z10" s="566"/>
      <c r="AA10" s="545"/>
      <c r="AB10" s="545"/>
    </row>
    <row r="11" spans="1:28" s="192" customFormat="1" ht="27.8" thickBot="1" x14ac:dyDescent="0.3">
      <c r="A11" s="193"/>
      <c r="B11" s="535" t="str">
        <f t="shared" si="0"/>
        <v xml:space="preserve">Has a risk assessment been carried on the custodial bank to determine the bank's solvency and a risk mitigation strategy actioned appropriately?
</v>
      </c>
      <c r="C11" s="167"/>
      <c r="D11" s="549" t="s">
        <v>325</v>
      </c>
      <c r="E11" s="573" t="s">
        <v>326</v>
      </c>
      <c r="F11" s="574" t="s">
        <v>2601</v>
      </c>
      <c r="G11" s="575" t="s">
        <v>327</v>
      </c>
      <c r="H11" s="574" t="s">
        <v>328</v>
      </c>
      <c r="I11" s="540"/>
      <c r="J11" s="576" t="s">
        <v>329</v>
      </c>
      <c r="K11" s="550" t="str">
        <f t="shared" si="4"/>
        <v>1.1.3.1</v>
      </c>
      <c r="L11" s="569" t="s">
        <v>2602</v>
      </c>
      <c r="M11" s="568" t="str">
        <f t="shared" si="1"/>
        <v>1.1.3.1.1</v>
      </c>
      <c r="N11" s="577" t="s">
        <v>330</v>
      </c>
      <c r="O11" s="540"/>
      <c r="P11" s="578" t="s">
        <v>331</v>
      </c>
      <c r="Q11" s="550" t="str">
        <f t="shared" si="5"/>
        <v>1.1.3.1</v>
      </c>
      <c r="R11" s="574" t="s">
        <v>2603</v>
      </c>
      <c r="S11" s="568" t="str">
        <f t="shared" si="2"/>
        <v>1.1.3.1.1</v>
      </c>
      <c r="T11" s="574" t="s">
        <v>332</v>
      </c>
      <c r="U11" s="540"/>
      <c r="V11" s="549"/>
      <c r="W11" s="579" t="str">
        <f t="shared" si="6"/>
        <v>1.1.3.1</v>
      </c>
      <c r="X11" s="574"/>
      <c r="Y11" s="580" t="str">
        <f t="shared" si="3"/>
        <v>1.1.3.1.1</v>
      </c>
      <c r="Z11" s="574"/>
      <c r="AA11" s="545"/>
      <c r="AB11" s="545"/>
    </row>
    <row r="12" spans="1:28" s="195" customFormat="1" ht="41.35" thickBot="1" x14ac:dyDescent="0.3">
      <c r="A12" s="189"/>
      <c r="B12" s="535" t="str">
        <f t="shared" si="0"/>
        <v xml:space="preserve">Are all transactions completed in real time (the debit party's account is debited at the same time as the credit party's account is credited), barring documented exceptions (i.e. multi-stage transactions - see 1.2.1.2)?
</v>
      </c>
      <c r="C12" s="167"/>
      <c r="D12" s="537" t="s">
        <v>334</v>
      </c>
      <c r="E12" s="573" t="s">
        <v>335</v>
      </c>
      <c r="F12" s="574" t="s">
        <v>2604</v>
      </c>
      <c r="G12" s="575" t="s">
        <v>336</v>
      </c>
      <c r="H12" s="574" t="s">
        <v>337</v>
      </c>
      <c r="I12" s="540"/>
      <c r="J12" s="541" t="s">
        <v>338</v>
      </c>
      <c r="K12" s="568" t="str">
        <f t="shared" si="4"/>
        <v>1.2.1.1</v>
      </c>
      <c r="L12" s="569" t="s">
        <v>2605</v>
      </c>
      <c r="M12" s="568" t="str">
        <f t="shared" si="1"/>
        <v>1.2.1.1.1</v>
      </c>
      <c r="N12" s="577" t="s">
        <v>339</v>
      </c>
      <c r="O12" s="540"/>
      <c r="P12" s="537" t="s">
        <v>340</v>
      </c>
      <c r="Q12" s="568" t="str">
        <f t="shared" si="5"/>
        <v>1.2.1.1</v>
      </c>
      <c r="R12" s="577" t="s">
        <v>2606</v>
      </c>
      <c r="S12" s="568" t="str">
        <f t="shared" si="2"/>
        <v>1.2.1.1.1</v>
      </c>
      <c r="T12" s="574" t="s">
        <v>341</v>
      </c>
      <c r="U12" s="540"/>
      <c r="V12" s="541"/>
      <c r="W12" s="568" t="str">
        <f t="shared" si="6"/>
        <v>1.2.1.1</v>
      </c>
      <c r="X12" s="574"/>
      <c r="Y12" s="580" t="str">
        <f t="shared" si="3"/>
        <v>1.2.1.1.1</v>
      </c>
      <c r="Z12" s="574"/>
      <c r="AA12" s="559"/>
      <c r="AB12" s="559"/>
    </row>
    <row r="13" spans="1:28" s="195" customFormat="1" ht="41.35" thickBot="1" x14ac:dyDescent="0.3">
      <c r="A13" s="189"/>
      <c r="B13" s="535" t="str">
        <f t="shared" si="0"/>
        <v xml:space="preserve">For multi-stage transactions (requiring 3rd party action before completion), are funds debited or reserved from the sending party's account as soon as the transaction has been authorised by the mobile money sender?
</v>
      </c>
      <c r="C13" s="196"/>
      <c r="D13" s="546"/>
      <c r="E13" s="573" t="s">
        <v>342</v>
      </c>
      <c r="F13" s="574" t="s">
        <v>2607</v>
      </c>
      <c r="G13" s="575" t="s">
        <v>343</v>
      </c>
      <c r="H13" s="574" t="s">
        <v>344</v>
      </c>
      <c r="I13" s="540"/>
      <c r="J13" s="549">
        <v>0</v>
      </c>
      <c r="K13" s="568" t="str">
        <f t="shared" si="4"/>
        <v>1.2.1.2</v>
      </c>
      <c r="L13" s="569" t="s">
        <v>2608</v>
      </c>
      <c r="M13" s="568" t="str">
        <f t="shared" si="1"/>
        <v>1.2.1.2.1</v>
      </c>
      <c r="N13" s="574" t="s">
        <v>345</v>
      </c>
      <c r="O13" s="540"/>
      <c r="P13" s="546"/>
      <c r="Q13" s="568" t="str">
        <f t="shared" si="5"/>
        <v>1.2.1.2</v>
      </c>
      <c r="R13" s="577" t="s">
        <v>2609</v>
      </c>
      <c r="S13" s="568" t="str">
        <f t="shared" si="2"/>
        <v>1.2.1.2.1</v>
      </c>
      <c r="T13" s="574" t="s">
        <v>346</v>
      </c>
      <c r="U13" s="196"/>
      <c r="V13" s="549"/>
      <c r="W13" s="568" t="str">
        <f t="shared" si="6"/>
        <v>1.2.1.2</v>
      </c>
      <c r="X13" s="574"/>
      <c r="Y13" s="580" t="str">
        <f t="shared" si="3"/>
        <v>1.2.1.2.1</v>
      </c>
      <c r="Z13" s="574"/>
      <c r="AA13" s="559"/>
      <c r="AB13" s="559"/>
    </row>
    <row r="14" spans="1:28" s="195" customFormat="1" ht="40.65" x14ac:dyDescent="0.25">
      <c r="A14" s="193"/>
      <c r="B14" s="535" t="str">
        <f t="shared" si="0"/>
        <v xml:space="preserve">Has a process been documented for reconciliation of the net financial position with each applicable financial ecosystem partner?
[Exclude financial ecosystem partners where the partner simply operates a prefunded e-monay account - see 1.2.2.1.2]
</v>
      </c>
      <c r="C14" s="167"/>
      <c r="D14" s="1044" t="s">
        <v>347</v>
      </c>
      <c r="E14" s="537" t="s">
        <v>348</v>
      </c>
      <c r="F14" s="1038" t="s">
        <v>2610</v>
      </c>
      <c r="G14" s="538" t="s">
        <v>349</v>
      </c>
      <c r="H14" s="581" t="s">
        <v>350</v>
      </c>
      <c r="I14" s="540"/>
      <c r="J14" s="1046" t="s">
        <v>351</v>
      </c>
      <c r="K14" s="553" t="str">
        <f t="shared" si="4"/>
        <v>1.2.2.1</v>
      </c>
      <c r="L14" s="1041" t="s">
        <v>2611</v>
      </c>
      <c r="M14" s="543" t="str">
        <f t="shared" si="1"/>
        <v>1.2.2.1.1</v>
      </c>
      <c r="N14" s="582" t="s">
        <v>352</v>
      </c>
      <c r="O14" s="540"/>
      <c r="P14" s="1044" t="s">
        <v>353</v>
      </c>
      <c r="Q14" s="553" t="str">
        <f t="shared" si="5"/>
        <v>1.2.2.1</v>
      </c>
      <c r="R14" s="1041" t="s">
        <v>2612</v>
      </c>
      <c r="S14" s="543" t="str">
        <f t="shared" si="2"/>
        <v>1.2.2.1.1</v>
      </c>
      <c r="T14" s="581" t="s">
        <v>354</v>
      </c>
      <c r="U14" s="540"/>
      <c r="V14" s="541"/>
      <c r="W14" s="553" t="str">
        <f t="shared" si="6"/>
        <v>1.2.2.1</v>
      </c>
      <c r="X14" s="1038"/>
      <c r="Y14" s="543" t="str">
        <f t="shared" si="3"/>
        <v>1.2.2.1.1</v>
      </c>
      <c r="Z14" s="581"/>
      <c r="AA14" s="559"/>
      <c r="AB14" s="559"/>
    </row>
    <row r="15" spans="1:28" s="195" customFormat="1" ht="41.35" thickBot="1" x14ac:dyDescent="0.3">
      <c r="A15" s="193"/>
      <c r="B15" s="535" t="str">
        <f t="shared" si="0"/>
        <v xml:space="preserve">For financial ecosystem partners that simply operate a prefunded e-monay account and reconciliation is the responsibility of the partner, is there a documented process for financial ecosystem partners to dispute transaction records?
</v>
      </c>
      <c r="C15" s="167"/>
      <c r="D15" s="1045"/>
      <c r="E15" s="554" t="s">
        <v>348</v>
      </c>
      <c r="F15" s="1039"/>
      <c r="G15" s="583" t="s">
        <v>356</v>
      </c>
      <c r="H15" s="561" t="s">
        <v>357</v>
      </c>
      <c r="I15" s="540"/>
      <c r="J15" s="1047"/>
      <c r="K15" s="556" t="str">
        <f t="shared" si="4"/>
        <v>1.2.2.1</v>
      </c>
      <c r="L15" s="1048"/>
      <c r="M15" s="584" t="str">
        <f t="shared" si="1"/>
        <v>1.2.2.1.2</v>
      </c>
      <c r="N15" s="585" t="s">
        <v>358</v>
      </c>
      <c r="O15" s="540"/>
      <c r="P15" s="1045"/>
      <c r="Q15" s="556" t="str">
        <f t="shared" si="5"/>
        <v>1.2.2.1</v>
      </c>
      <c r="R15" s="1049"/>
      <c r="S15" s="584" t="str">
        <f t="shared" si="2"/>
        <v>1.2.2.1.2</v>
      </c>
      <c r="T15" s="561" t="s">
        <v>359</v>
      </c>
      <c r="U15" s="540"/>
      <c r="V15" s="549"/>
      <c r="W15" s="556" t="str">
        <f t="shared" si="6"/>
        <v>1.2.2.1</v>
      </c>
      <c r="X15" s="1039"/>
      <c r="Y15" s="584" t="str">
        <f t="shared" si="3"/>
        <v>1.2.2.1.2</v>
      </c>
      <c r="Z15" s="561"/>
      <c r="AA15" s="559"/>
      <c r="AB15" s="559"/>
    </row>
    <row r="16" spans="1:28" s="195" customFormat="1" ht="27.1" x14ac:dyDescent="0.25">
      <c r="A16" s="193"/>
      <c r="B16" s="535" t="str">
        <f t="shared" si="0"/>
        <v xml:space="preserve">Is a suitable settlement mechanism implemented and documented for every ecosystem partner (either pre-funded or risk-based)?
</v>
      </c>
      <c r="C16" s="196"/>
      <c r="D16" s="546"/>
      <c r="E16" s="586" t="s">
        <v>360</v>
      </c>
      <c r="F16" s="1038" t="s">
        <v>2613</v>
      </c>
      <c r="G16" s="538" t="s">
        <v>311</v>
      </c>
      <c r="H16" s="581" t="s">
        <v>361</v>
      </c>
      <c r="I16" s="196"/>
      <c r="J16" s="587">
        <v>0</v>
      </c>
      <c r="K16" s="553" t="str">
        <f t="shared" si="4"/>
        <v>1.2.2.2</v>
      </c>
      <c r="L16" s="1041" t="s">
        <v>2614</v>
      </c>
      <c r="M16" s="543" t="str">
        <f t="shared" si="1"/>
        <v>1.2.2.2.1</v>
      </c>
      <c r="N16" s="582" t="s">
        <v>362</v>
      </c>
      <c r="O16" s="196"/>
      <c r="P16" s="546"/>
      <c r="Q16" s="550" t="str">
        <f t="shared" si="5"/>
        <v>1.2.2.2</v>
      </c>
      <c r="R16" s="1041" t="s">
        <v>2615</v>
      </c>
      <c r="S16" s="543" t="str">
        <f t="shared" si="2"/>
        <v>1.2.2.2.1</v>
      </c>
      <c r="T16" s="581" t="s">
        <v>363</v>
      </c>
      <c r="U16" s="196"/>
      <c r="V16" s="587"/>
      <c r="W16" s="550" t="str">
        <f t="shared" si="6"/>
        <v>1.2.2.2</v>
      </c>
      <c r="X16" s="1038"/>
      <c r="Y16" s="543" t="str">
        <f t="shared" si="3"/>
        <v>1.2.2.2.1</v>
      </c>
      <c r="Z16" s="581"/>
      <c r="AA16" s="559"/>
      <c r="AB16" s="559"/>
    </row>
    <row r="17" spans="1:28" s="195" customFormat="1" ht="41.35" thickBot="1" x14ac:dyDescent="0.3">
      <c r="A17" s="193"/>
      <c r="B17" s="535" t="str">
        <f t="shared" si="0"/>
        <v xml:space="preserve">If any settlement accounts are not pre-funded and which might go negative (i.e. Provider could be a net payer), does the reconciliation &amp; settlement process define and enforce settlement account value limits?
</v>
      </c>
      <c r="C17" s="196"/>
      <c r="D17" s="546"/>
      <c r="E17" s="563" t="s">
        <v>360</v>
      </c>
      <c r="F17" s="1040"/>
      <c r="G17" s="588" t="s">
        <v>310</v>
      </c>
      <c r="H17" s="589" t="s">
        <v>364</v>
      </c>
      <c r="I17" s="196"/>
      <c r="J17" s="587">
        <v>0</v>
      </c>
      <c r="K17" s="590" t="str">
        <f t="shared" si="4"/>
        <v>1.2.2.2</v>
      </c>
      <c r="L17" s="1042"/>
      <c r="M17" s="591" t="str">
        <f t="shared" si="1"/>
        <v>1.2.2.2.2</v>
      </c>
      <c r="N17" s="592" t="s">
        <v>365</v>
      </c>
      <c r="O17" s="196"/>
      <c r="P17" s="546"/>
      <c r="Q17" s="570" t="str">
        <f t="shared" si="5"/>
        <v>1.2.2.2</v>
      </c>
      <c r="R17" s="1043"/>
      <c r="S17" s="591" t="str">
        <f t="shared" si="2"/>
        <v>1.2.2.2.2</v>
      </c>
      <c r="T17" s="589" t="s">
        <v>366</v>
      </c>
      <c r="U17" s="196"/>
      <c r="V17" s="587"/>
      <c r="W17" s="570" t="str">
        <f t="shared" si="6"/>
        <v>1.2.2.2</v>
      </c>
      <c r="X17" s="1040"/>
      <c r="Y17" s="591" t="str">
        <f t="shared" si="3"/>
        <v>1.2.2.2.2</v>
      </c>
      <c r="Z17" s="589"/>
      <c r="AA17" s="559"/>
      <c r="AB17" s="559"/>
    </row>
    <row r="18" spans="1:28" s="192" customFormat="1" ht="27.1" x14ac:dyDescent="0.25">
      <c r="A18" s="193"/>
      <c r="B18" s="535" t="str">
        <f t="shared" si="0"/>
        <v xml:space="preserve">Are records of reconciliation with the custodial bank and financial ecosystem partners kept for at least five years?
</v>
      </c>
      <c r="C18" s="196"/>
      <c r="D18" s="593"/>
      <c r="E18" s="593" t="s">
        <v>368</v>
      </c>
      <c r="F18" s="594" t="s">
        <v>2616</v>
      </c>
      <c r="G18" s="595" t="s">
        <v>355</v>
      </c>
      <c r="H18" s="596" t="s">
        <v>369</v>
      </c>
      <c r="I18" s="196"/>
      <c r="J18" s="597">
        <v>0</v>
      </c>
      <c r="K18" s="598" t="str">
        <f t="shared" si="4"/>
        <v>1.2.2.4</v>
      </c>
      <c r="L18" s="599" t="s">
        <v>2617</v>
      </c>
      <c r="M18" s="600" t="str">
        <f t="shared" si="1"/>
        <v>1.2.2.4.1</v>
      </c>
      <c r="N18" s="596" t="s">
        <v>370</v>
      </c>
      <c r="O18" s="196"/>
      <c r="P18" s="593"/>
      <c r="Q18" s="598" t="str">
        <f t="shared" si="5"/>
        <v>1.2.2.4</v>
      </c>
      <c r="R18" s="601" t="s">
        <v>2618</v>
      </c>
      <c r="S18" s="600" t="str">
        <f t="shared" si="2"/>
        <v>1.2.2.4.1</v>
      </c>
      <c r="T18" s="596" t="s">
        <v>371</v>
      </c>
      <c r="U18" s="196"/>
      <c r="V18" s="597"/>
      <c r="W18" s="598" t="str">
        <f t="shared" si="6"/>
        <v>1.2.2.4</v>
      </c>
      <c r="X18" s="594"/>
      <c r="Y18" s="602" t="str">
        <f t="shared" si="3"/>
        <v>1.2.2.4.1</v>
      </c>
      <c r="Z18" s="596"/>
      <c r="AA18" s="545"/>
      <c r="AB18" s="545"/>
    </row>
    <row r="19" spans="1:28" s="198" customFormat="1" ht="15.7" thickBot="1" x14ac:dyDescent="0.3">
      <c r="A19" s="197"/>
      <c r="B19" s="536"/>
      <c r="C19" s="196"/>
      <c r="D19" s="603"/>
      <c r="E19" s="603"/>
      <c r="F19" s="604"/>
      <c r="G19" s="605"/>
      <c r="H19" s="604"/>
      <c r="I19" s="196"/>
      <c r="J19" s="603"/>
      <c r="K19" s="603"/>
      <c r="L19" s="606"/>
      <c r="M19" s="605"/>
      <c r="N19" s="604"/>
      <c r="O19" s="196"/>
      <c r="P19" s="603"/>
      <c r="Q19" s="603"/>
      <c r="R19" s="604"/>
      <c r="S19" s="605"/>
      <c r="T19" s="604"/>
      <c r="U19" s="196"/>
      <c r="V19" s="603"/>
      <c r="W19" s="603"/>
      <c r="X19" s="604"/>
      <c r="Y19" s="607"/>
      <c r="Z19" s="604"/>
      <c r="AA19" s="608"/>
      <c r="AB19" s="608"/>
    </row>
  </sheetData>
  <sheetProtection password="B898" sheet="1" objects="1" scenarios="1" formatColumns="0" formatRows="0"/>
  <mergeCells count="21">
    <mergeCell ref="D4:D6"/>
    <mergeCell ref="F4:F5"/>
    <mergeCell ref="L4:L5"/>
    <mergeCell ref="P4:P6"/>
    <mergeCell ref="R4:R5"/>
    <mergeCell ref="X4:X5"/>
    <mergeCell ref="F6:F9"/>
    <mergeCell ref="L6:L9"/>
    <mergeCell ref="R6:R9"/>
    <mergeCell ref="X6:X9"/>
    <mergeCell ref="D14:D15"/>
    <mergeCell ref="F14:F15"/>
    <mergeCell ref="J14:J15"/>
    <mergeCell ref="L14:L15"/>
    <mergeCell ref="P14:P15"/>
    <mergeCell ref="X14:X15"/>
    <mergeCell ref="F16:F17"/>
    <mergeCell ref="L16:L17"/>
    <mergeCell ref="R16:R17"/>
    <mergeCell ref="X16:X17"/>
    <mergeCell ref="R14:R15"/>
  </mergeCells>
  <conditionalFormatting sqref="B1 H1:H1048576 B3:B1048576">
    <cfRule type="expression" dxfId="8" priority="19" stopIfTrue="1">
      <formula>#REF!="Recommended"</formula>
    </cfRule>
  </conditionalFormatting>
  <conditionalFormatting sqref="G1:G1048576">
    <cfRule type="expression" priority="20">
      <formula>$G1&lt;&gt;#REF!</formula>
    </cfRule>
  </conditionalFormatting>
  <pageMargins left="0.39370078740157483" right="0.39370078740157483" top="0.39370078740157483" bottom="0.39370078740157483" header="0" footer="0"/>
  <pageSetup paperSize="8" scale="33" fitToHeight="100" orientation="landscape" horizontalDpi="4294967292"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B60"/>
  <sheetViews>
    <sheetView showGridLines="0" showZeros="0" zoomScale="90" zoomScaleNormal="90" zoomScalePageLayoutView="90" workbookViewId="0">
      <pane ySplit="3" topLeftCell="A4" activePane="bottomLeft" state="frozen"/>
      <selection activeCell="AK4" sqref="AK4"/>
      <selection pane="bottomLeft" activeCell="A4" sqref="A4"/>
    </sheetView>
  </sheetViews>
  <sheetFormatPr defaultColWidth="10.140625" defaultRowHeight="14.3" x14ac:dyDescent="0.25"/>
  <cols>
    <col min="1" max="1" width="0.7109375" style="171" customWidth="1"/>
    <col min="2" max="2" width="125.7109375" style="199" customWidth="1"/>
    <col min="3" max="3" width="2.7109375" style="171" hidden="1" customWidth="1"/>
    <col min="4" max="4" width="12.7109375" style="171" hidden="1" customWidth="1"/>
    <col min="5" max="5" width="7.7109375" style="171" hidden="1" customWidth="1"/>
    <col min="6" max="6" width="55.7109375" style="171" hidden="1" customWidth="1"/>
    <col min="7" max="7" width="7.85546875" style="171" hidden="1" customWidth="1"/>
    <col min="8" max="8" width="47.7109375" style="171" hidden="1" customWidth="1"/>
    <col min="9" max="9" width="2.7109375" style="171" hidden="1" customWidth="1"/>
    <col min="10" max="10" width="12.7109375" style="171" hidden="1" customWidth="1"/>
    <col min="11" max="11" width="7.7109375" style="171" hidden="1" customWidth="1"/>
    <col min="12" max="12" width="55.7109375" style="171" hidden="1" customWidth="1"/>
    <col min="13" max="13" width="8.7109375" style="171" hidden="1" customWidth="1"/>
    <col min="14" max="14" width="47.7109375" style="171" hidden="1" customWidth="1"/>
    <col min="15" max="15" width="2.7109375" style="171" hidden="1" customWidth="1"/>
    <col min="16" max="16" width="12.7109375" style="171" hidden="1" customWidth="1"/>
    <col min="17" max="17" width="7.7109375" style="171" hidden="1" customWidth="1"/>
    <col min="18" max="18" width="55.7109375" style="171" hidden="1" customWidth="1"/>
    <col min="19" max="19" width="8.7109375" style="171" hidden="1" customWidth="1"/>
    <col min="20" max="20" width="47.7109375" style="199" hidden="1" customWidth="1"/>
    <col min="21" max="21" width="2.7109375" style="171" hidden="1" customWidth="1"/>
    <col min="22" max="22" width="13.7109375" style="171" hidden="1" customWidth="1"/>
    <col min="23" max="23" width="7.7109375" style="171" hidden="1" customWidth="1"/>
    <col min="24" max="24" width="55.7109375" style="171" hidden="1" customWidth="1"/>
    <col min="25" max="25" width="8.7109375" style="171" hidden="1" customWidth="1"/>
    <col min="26" max="26" width="47.7109375" style="199" hidden="1" customWidth="1"/>
    <col min="27" max="27" width="0" style="199" hidden="1" customWidth="1"/>
    <col min="28" max="16384" width="10.140625" style="199"/>
  </cols>
  <sheetData>
    <row r="1" spans="1:28" s="162" customFormat="1" ht="5.2" customHeight="1" thickBot="1" x14ac:dyDescent="0.25">
      <c r="B1" s="200"/>
      <c r="C1" s="163"/>
      <c r="D1" s="164" t="s">
        <v>0</v>
      </c>
      <c r="E1" s="164"/>
      <c r="F1" s="164"/>
      <c r="G1" s="164"/>
      <c r="H1" s="164"/>
      <c r="I1" s="163"/>
      <c r="J1" s="165" t="s">
        <v>0</v>
      </c>
      <c r="K1" s="165"/>
      <c r="L1" s="165"/>
      <c r="M1" s="165"/>
      <c r="N1" s="165"/>
      <c r="O1" s="163"/>
      <c r="P1" s="166" t="s">
        <v>0</v>
      </c>
      <c r="Q1" s="166"/>
      <c r="R1" s="166"/>
      <c r="S1" s="166"/>
      <c r="T1" s="166"/>
      <c r="U1" s="163"/>
      <c r="V1" s="168" t="s">
        <v>0</v>
      </c>
      <c r="W1" s="168"/>
      <c r="X1" s="168"/>
      <c r="Y1" s="168"/>
      <c r="Z1" s="168" t="s">
        <v>0</v>
      </c>
    </row>
    <row r="2" spans="1:28" s="169" customFormat="1" ht="41.2" customHeight="1" thickBot="1" x14ac:dyDescent="0.35">
      <c r="B2" s="609" t="str">
        <f>UPPER(Introduction!B7)</f>
        <v>2. AML/CFT/FRAUD:  COMBAT MONEY LAUNDERING, TERRORIST FINANCING AND FRAUD</v>
      </c>
      <c r="C2" s="167"/>
      <c r="D2" s="201" t="s">
        <v>372</v>
      </c>
      <c r="E2" s="171"/>
      <c r="F2" s="171"/>
      <c r="G2" s="171"/>
      <c r="H2" s="171"/>
      <c r="I2" s="196"/>
      <c r="J2" s="173">
        <v>16</v>
      </c>
      <c r="K2" s="174"/>
      <c r="L2" s="173">
        <v>17</v>
      </c>
      <c r="M2" s="174"/>
      <c r="N2" s="173">
        <v>3</v>
      </c>
      <c r="O2" s="167"/>
      <c r="P2" s="201" t="s">
        <v>373</v>
      </c>
      <c r="Q2" s="174"/>
      <c r="R2" s="174"/>
      <c r="S2" s="175"/>
      <c r="T2" s="171"/>
      <c r="U2" s="167"/>
      <c r="V2" s="201" t="s">
        <v>261</v>
      </c>
      <c r="W2" s="174"/>
      <c r="X2" s="174"/>
      <c r="Y2" s="174"/>
      <c r="Z2" s="171"/>
    </row>
    <row r="3" spans="1:28" s="177" customFormat="1" ht="40.1" customHeight="1" thickBot="1" x14ac:dyDescent="0.3">
      <c r="B3" s="610" t="str">
        <f>CHOOSE(LanguageNumber,H3,N3,T3,Z3)</f>
        <v>Indicator</v>
      </c>
      <c r="C3" s="167"/>
      <c r="D3" s="180" t="s">
        <v>374</v>
      </c>
      <c r="E3" s="178" t="s">
        <v>263</v>
      </c>
      <c r="F3" s="182" t="s">
        <v>264</v>
      </c>
      <c r="G3" s="184" t="s">
        <v>265</v>
      </c>
      <c r="H3" s="179" t="s">
        <v>266</v>
      </c>
      <c r="I3" s="196"/>
      <c r="J3" s="202" t="s">
        <v>267</v>
      </c>
      <c r="K3" s="179" t="s">
        <v>268</v>
      </c>
      <c r="L3" s="179" t="s">
        <v>269</v>
      </c>
      <c r="M3" s="179" t="s">
        <v>270</v>
      </c>
      <c r="N3" s="179" t="s">
        <v>271</v>
      </c>
      <c r="O3" s="167"/>
      <c r="P3" s="181" t="s">
        <v>273</v>
      </c>
      <c r="Q3" s="181" t="s">
        <v>274</v>
      </c>
      <c r="R3" s="183" t="s">
        <v>275</v>
      </c>
      <c r="S3" s="179" t="s">
        <v>276</v>
      </c>
      <c r="T3" s="183" t="s">
        <v>277</v>
      </c>
      <c r="U3" s="196"/>
      <c r="V3" s="202" t="s">
        <v>278</v>
      </c>
      <c r="W3" s="188" t="s">
        <v>375</v>
      </c>
      <c r="X3" s="179" t="s">
        <v>264</v>
      </c>
      <c r="Y3" s="187" t="s">
        <v>376</v>
      </c>
      <c r="Z3" s="179" t="s">
        <v>266</v>
      </c>
    </row>
    <row r="4" spans="1:28" s="192" customFormat="1" ht="38.35" customHeight="1" x14ac:dyDescent="0.25">
      <c r="A4" s="193"/>
      <c r="B4" s="535" t="str">
        <f t="shared" ref="B4:B35" si="0">CHOOSE(LanguageNumber,H4,N4,T4,Z4)&amp;CarriageReturn</f>
        <v xml:space="preserve">Is there documentation that describes the objectives and function of the AML function (i.e. policy or equivalent document) that is reviewed and approved by senior management?
</v>
      </c>
      <c r="C4" s="191"/>
      <c r="D4" s="1072" t="s">
        <v>378</v>
      </c>
      <c r="E4" s="586" t="s">
        <v>379</v>
      </c>
      <c r="F4" s="1078" t="s">
        <v>2619</v>
      </c>
      <c r="G4" s="612" t="s">
        <v>381</v>
      </c>
      <c r="H4" s="581" t="s">
        <v>382</v>
      </c>
      <c r="I4" s="196"/>
      <c r="J4" s="1070" t="s">
        <v>383</v>
      </c>
      <c r="K4" s="542" t="str">
        <f>$E4</f>
        <v>2.1.1.1</v>
      </c>
      <c r="L4" s="1041" t="s">
        <v>2620</v>
      </c>
      <c r="M4" s="544" t="str">
        <f>$G4</f>
        <v>2.1.1.1.1</v>
      </c>
      <c r="N4" s="582" t="s">
        <v>384</v>
      </c>
      <c r="O4" s="613"/>
      <c r="P4" s="1072" t="s">
        <v>385</v>
      </c>
      <c r="Q4" s="542" t="str">
        <f>$E4</f>
        <v>2.1.1.1</v>
      </c>
      <c r="R4" s="1038" t="s">
        <v>2621</v>
      </c>
      <c r="S4" s="544" t="str">
        <f>$G4</f>
        <v>2.1.1.1.1</v>
      </c>
      <c r="T4" s="614" t="s">
        <v>386</v>
      </c>
      <c r="U4" s="196"/>
      <c r="V4" s="1070"/>
      <c r="W4" s="542" t="str">
        <f>$E4</f>
        <v>2.1.1.1</v>
      </c>
      <c r="X4" s="1038"/>
      <c r="Y4" s="544" t="str">
        <f>$G4</f>
        <v>2.1.1.1.1</v>
      </c>
      <c r="Z4" s="581"/>
      <c r="AA4" s="545"/>
      <c r="AB4" s="545"/>
    </row>
    <row r="5" spans="1:28" s="192" customFormat="1" ht="27.8" thickBot="1" x14ac:dyDescent="0.3">
      <c r="A5" s="193"/>
      <c r="B5" s="535" t="str">
        <f t="shared" si="0"/>
        <v xml:space="preserve">Is the AML/CFT policy (or equivalent document) reviewed at least every 24 months and updated if needed?
</v>
      </c>
      <c r="C5" s="191"/>
      <c r="D5" s="1073"/>
      <c r="E5" s="565" t="s">
        <v>379</v>
      </c>
      <c r="F5" s="1056"/>
      <c r="G5" s="615" t="s">
        <v>387</v>
      </c>
      <c r="H5" s="589" t="s">
        <v>388</v>
      </c>
      <c r="I5" s="196"/>
      <c r="J5" s="1067">
        <v>0</v>
      </c>
      <c r="K5" s="570" t="str">
        <f t="shared" ref="K5:K36" si="1">$E5</f>
        <v>2.1.1.1</v>
      </c>
      <c r="L5" s="1042">
        <v>0</v>
      </c>
      <c r="M5" s="616" t="str">
        <f t="shared" ref="M5:M36" si="2">$G5</f>
        <v>2.1.1.1.2</v>
      </c>
      <c r="N5" s="592" t="s">
        <v>389</v>
      </c>
      <c r="O5" s="613"/>
      <c r="P5" s="1073"/>
      <c r="Q5" s="570" t="str">
        <f t="shared" ref="Q5:Q36" si="3">$E5</f>
        <v>2.1.1.1</v>
      </c>
      <c r="R5" s="1040"/>
      <c r="S5" s="616" t="str">
        <f t="shared" ref="S5:S36" si="4">$G5</f>
        <v>2.1.1.1.2</v>
      </c>
      <c r="T5" s="617" t="s">
        <v>390</v>
      </c>
      <c r="U5" s="196"/>
      <c r="V5" s="1067"/>
      <c r="W5" s="570" t="str">
        <f t="shared" ref="W5:W36" si="5">$E5</f>
        <v>2.1.1.1</v>
      </c>
      <c r="X5" s="1040"/>
      <c r="Y5" s="616" t="str">
        <f t="shared" ref="Y5:Y36" si="6">$G5</f>
        <v>2.1.1.1.2</v>
      </c>
      <c r="Z5" s="589"/>
      <c r="AA5" s="545"/>
      <c r="AB5" s="545"/>
    </row>
    <row r="6" spans="1:28" s="192" customFormat="1" ht="27.1" x14ac:dyDescent="0.25">
      <c r="A6" s="193"/>
      <c r="B6" s="535" t="str">
        <f t="shared" si="0"/>
        <v xml:space="preserve">Has a suspicious activity management process been defined for dealing with suspected ML/TF activities?
</v>
      </c>
      <c r="C6" s="191"/>
      <c r="D6" s="1045"/>
      <c r="E6" s="586" t="s">
        <v>391</v>
      </c>
      <c r="F6" s="1054" t="s">
        <v>2622</v>
      </c>
      <c r="G6" s="618" t="s">
        <v>392</v>
      </c>
      <c r="H6" s="594" t="s">
        <v>393</v>
      </c>
      <c r="I6" s="196"/>
      <c r="J6" s="1067">
        <v>0</v>
      </c>
      <c r="K6" s="550" t="str">
        <f t="shared" si="1"/>
        <v>2.1.1.2</v>
      </c>
      <c r="L6" s="1041" t="s">
        <v>2623</v>
      </c>
      <c r="M6" s="602" t="str">
        <f t="shared" si="2"/>
        <v>2.1.1.2.1</v>
      </c>
      <c r="N6" s="581" t="s">
        <v>394</v>
      </c>
      <c r="O6" s="613"/>
      <c r="P6" s="1045"/>
      <c r="Q6" s="550" t="str">
        <f t="shared" si="3"/>
        <v>2.1.1.2</v>
      </c>
      <c r="R6" s="1038" t="s">
        <v>2624</v>
      </c>
      <c r="S6" s="602" t="str">
        <f t="shared" si="4"/>
        <v>2.1.1.2.1</v>
      </c>
      <c r="T6" s="619" t="s">
        <v>395</v>
      </c>
      <c r="U6" s="196"/>
      <c r="V6" s="1067"/>
      <c r="W6" s="550" t="str">
        <f t="shared" si="5"/>
        <v>2.1.1.2</v>
      </c>
      <c r="X6" s="1039"/>
      <c r="Y6" s="602" t="str">
        <f t="shared" si="6"/>
        <v>2.1.1.2.1</v>
      </c>
      <c r="Z6" s="594"/>
      <c r="AA6" s="545"/>
      <c r="AB6" s="545"/>
    </row>
    <row r="7" spans="1:28" s="192" customFormat="1" ht="40.65" x14ac:dyDescent="0.25">
      <c r="A7" s="193"/>
      <c r="B7" s="535" t="str">
        <f t="shared" si="0"/>
        <v xml:space="preserve">Does the suspicious activity management process provide clear guidelines about appropriate actions to be taken (e.g. further investigation and monitoring, account blocking)?
</v>
      </c>
      <c r="C7" s="194"/>
      <c r="D7" s="620" t="s">
        <v>367</v>
      </c>
      <c r="E7" s="554" t="s">
        <v>391</v>
      </c>
      <c r="F7" s="1055"/>
      <c r="G7" s="621" t="s">
        <v>396</v>
      </c>
      <c r="H7" s="558" t="s">
        <v>397</v>
      </c>
      <c r="I7" s="196"/>
      <c r="J7" s="549" t="s">
        <v>367</v>
      </c>
      <c r="K7" s="550" t="str">
        <f t="shared" si="1"/>
        <v>2.1.1.2</v>
      </c>
      <c r="L7" s="1064">
        <v>0</v>
      </c>
      <c r="M7" s="552" t="str">
        <f t="shared" si="2"/>
        <v>2.1.1.2.2</v>
      </c>
      <c r="N7" s="622" t="s">
        <v>398</v>
      </c>
      <c r="O7" s="623"/>
      <c r="P7" s="620"/>
      <c r="Q7" s="550" t="str">
        <f t="shared" si="3"/>
        <v>2.1.1.2</v>
      </c>
      <c r="R7" s="1039"/>
      <c r="S7" s="552" t="str">
        <f t="shared" si="4"/>
        <v>2.1.1.2.2</v>
      </c>
      <c r="T7" s="624" t="s">
        <v>399</v>
      </c>
      <c r="U7" s="196"/>
      <c r="V7" s="620"/>
      <c r="W7" s="550" t="str">
        <f t="shared" si="5"/>
        <v>2.1.1.2</v>
      </c>
      <c r="X7" s="1039"/>
      <c r="Y7" s="552" t="str">
        <f t="shared" si="6"/>
        <v>2.1.1.2.2</v>
      </c>
      <c r="Z7" s="558"/>
      <c r="AA7" s="545"/>
      <c r="AB7" s="545"/>
    </row>
    <row r="8" spans="1:28" s="192" customFormat="1" ht="40.65" x14ac:dyDescent="0.25">
      <c r="A8" s="193"/>
      <c r="B8" s="535" t="str">
        <f t="shared" si="0"/>
        <v xml:space="preserve">Does the suspicious activity management process clearly define how Suspicious Activity Reports (SARs) and/or Suspicious Transaction Reports (STR) should be raised with the relevant authorities in the case of suspected ML/TF?
</v>
      </c>
      <c r="C8" s="194"/>
      <c r="D8" s="620"/>
      <c r="E8" s="554" t="s">
        <v>391</v>
      </c>
      <c r="F8" s="1055"/>
      <c r="G8" s="621" t="s">
        <v>400</v>
      </c>
      <c r="H8" s="558" t="s">
        <v>401</v>
      </c>
      <c r="I8" s="196"/>
      <c r="J8" s="549">
        <v>0</v>
      </c>
      <c r="K8" s="550" t="str">
        <f t="shared" si="1"/>
        <v>2.1.1.2</v>
      </c>
      <c r="L8" s="1064">
        <v>0</v>
      </c>
      <c r="M8" s="552" t="str">
        <f t="shared" si="2"/>
        <v>2.1.1.2.3</v>
      </c>
      <c r="N8" s="622" t="s">
        <v>402</v>
      </c>
      <c r="O8" s="623"/>
      <c r="P8" s="620"/>
      <c r="Q8" s="550" t="str">
        <f t="shared" si="3"/>
        <v>2.1.1.2</v>
      </c>
      <c r="R8" s="1039"/>
      <c r="S8" s="552" t="str">
        <f t="shared" si="4"/>
        <v>2.1.1.2.3</v>
      </c>
      <c r="T8" s="624" t="s">
        <v>403</v>
      </c>
      <c r="U8" s="196"/>
      <c r="V8" s="620"/>
      <c r="W8" s="550" t="str">
        <f t="shared" si="5"/>
        <v>2.1.1.2</v>
      </c>
      <c r="X8" s="1039"/>
      <c r="Y8" s="552" t="str">
        <f t="shared" si="6"/>
        <v>2.1.1.2.3</v>
      </c>
      <c r="Z8" s="558"/>
      <c r="AA8" s="545"/>
      <c r="AB8" s="545"/>
    </row>
    <row r="9" spans="1:28" s="192" customFormat="1" ht="41.35" thickBot="1" x14ac:dyDescent="0.3">
      <c r="A9" s="193"/>
      <c r="B9" s="535" t="str">
        <f t="shared" si="0"/>
        <v xml:space="preserve">Is there a mechanism for agents and employees to report suspicious activity (ML,TF), and are they made aware of this reporting channel? 
[This could be the same channel as used for reporting fraud, security incidents and data privacy breaches]
</v>
      </c>
      <c r="C9" s="191"/>
      <c r="D9" s="620" t="s">
        <v>367</v>
      </c>
      <c r="E9" s="565" t="s">
        <v>391</v>
      </c>
      <c r="F9" s="1056"/>
      <c r="G9" s="615" t="s">
        <v>404</v>
      </c>
      <c r="H9" s="589" t="s">
        <v>405</v>
      </c>
      <c r="I9" s="196"/>
      <c r="J9" s="549" t="s">
        <v>367</v>
      </c>
      <c r="K9" s="570" t="str">
        <f t="shared" si="1"/>
        <v>2.1.1.2</v>
      </c>
      <c r="L9" s="1042">
        <v>0</v>
      </c>
      <c r="M9" s="572" t="str">
        <f t="shared" si="2"/>
        <v>2.1.1.2.4</v>
      </c>
      <c r="N9" s="592" t="s">
        <v>406</v>
      </c>
      <c r="O9" s="613"/>
      <c r="P9" s="620"/>
      <c r="Q9" s="570" t="str">
        <f t="shared" si="3"/>
        <v>2.1.1.2</v>
      </c>
      <c r="R9" s="1040"/>
      <c r="S9" s="572" t="str">
        <f t="shared" si="4"/>
        <v>2.1.1.2.4</v>
      </c>
      <c r="T9" s="617" t="s">
        <v>407</v>
      </c>
      <c r="U9" s="196"/>
      <c r="V9" s="620"/>
      <c r="W9" s="570" t="str">
        <f t="shared" si="5"/>
        <v>2.1.1.2</v>
      </c>
      <c r="X9" s="1040"/>
      <c r="Y9" s="572" t="str">
        <f t="shared" si="6"/>
        <v>2.1.1.2.4</v>
      </c>
      <c r="Z9" s="589"/>
      <c r="AA9" s="545"/>
      <c r="AB9" s="545"/>
    </row>
    <row r="10" spans="1:28" s="192" customFormat="1" ht="27.1" x14ac:dyDescent="0.25">
      <c r="A10" s="193"/>
      <c r="B10" s="535" t="str">
        <f t="shared" si="0"/>
        <v xml:space="preserve">Is a regular independent audit carried out (at least every two years) to evaluate efficacy of AML/CFT procedures?
</v>
      </c>
      <c r="C10" s="191"/>
      <c r="D10" s="620" t="s">
        <v>367</v>
      </c>
      <c r="E10" s="538" t="s">
        <v>408</v>
      </c>
      <c r="F10" s="1054" t="s">
        <v>2625</v>
      </c>
      <c r="G10" s="618" t="s">
        <v>409</v>
      </c>
      <c r="H10" s="594" t="s">
        <v>410</v>
      </c>
      <c r="I10" s="196"/>
      <c r="J10" s="549" t="s">
        <v>367</v>
      </c>
      <c r="K10" s="550" t="str">
        <f t="shared" si="1"/>
        <v>2.1.1.3</v>
      </c>
      <c r="L10" s="1038" t="s">
        <v>2626</v>
      </c>
      <c r="M10" s="602" t="str">
        <f t="shared" si="2"/>
        <v>2.1.1.3.1</v>
      </c>
      <c r="N10" s="582" t="s">
        <v>411</v>
      </c>
      <c r="O10" s="613"/>
      <c r="P10" s="620"/>
      <c r="Q10" s="550" t="str">
        <f t="shared" si="3"/>
        <v>2.1.1.3</v>
      </c>
      <c r="R10" s="1054" t="s">
        <v>2627</v>
      </c>
      <c r="S10" s="602" t="str">
        <f t="shared" si="4"/>
        <v>2.1.1.3.1</v>
      </c>
      <c r="T10" s="594" t="s">
        <v>412</v>
      </c>
      <c r="U10" s="196"/>
      <c r="V10" s="620"/>
      <c r="W10" s="550" t="str">
        <f t="shared" si="5"/>
        <v>2.1.1.3</v>
      </c>
      <c r="X10" s="1039"/>
      <c r="Y10" s="602" t="str">
        <f t="shared" si="6"/>
        <v>2.1.1.3.1</v>
      </c>
      <c r="Z10" s="594"/>
      <c r="AA10" s="545"/>
      <c r="AB10" s="545"/>
    </row>
    <row r="11" spans="1:28" s="192" customFormat="1" ht="27.8" thickBot="1" x14ac:dyDescent="0.3">
      <c r="A11" s="193"/>
      <c r="B11" s="535" t="str">
        <f t="shared" si="0"/>
        <v xml:space="preserve">Are audit findings prioritized, implemented and reviewed, with supervision from AML/CFT manager?
</v>
      </c>
      <c r="C11" s="191"/>
      <c r="D11" s="620" t="s">
        <v>367</v>
      </c>
      <c r="E11" s="554" t="s">
        <v>408</v>
      </c>
      <c r="F11" s="1056"/>
      <c r="G11" s="615" t="s">
        <v>414</v>
      </c>
      <c r="H11" s="589" t="s">
        <v>415</v>
      </c>
      <c r="I11" s="196"/>
      <c r="J11" s="549" t="s">
        <v>367</v>
      </c>
      <c r="K11" s="590" t="str">
        <f t="shared" si="1"/>
        <v>2.1.1.3</v>
      </c>
      <c r="L11" s="1040">
        <v>0</v>
      </c>
      <c r="M11" s="625" t="str">
        <f t="shared" si="2"/>
        <v>2.1.1.3.2</v>
      </c>
      <c r="N11" s="589" t="s">
        <v>416</v>
      </c>
      <c r="O11" s="613"/>
      <c r="P11" s="620"/>
      <c r="Q11" s="590" t="str">
        <f t="shared" si="3"/>
        <v>2.1.1.3</v>
      </c>
      <c r="R11" s="1056"/>
      <c r="S11" s="625" t="str">
        <f t="shared" si="4"/>
        <v>2.1.1.3.2</v>
      </c>
      <c r="T11" s="589" t="s">
        <v>417</v>
      </c>
      <c r="U11" s="196"/>
      <c r="V11" s="620"/>
      <c r="W11" s="590" t="str">
        <f t="shared" si="5"/>
        <v>2.1.1.3</v>
      </c>
      <c r="X11" s="1039"/>
      <c r="Y11" s="625" t="str">
        <f t="shared" si="6"/>
        <v>2.1.1.3.2</v>
      </c>
      <c r="Z11" s="589"/>
      <c r="AA11" s="545"/>
      <c r="AB11" s="545"/>
    </row>
    <row r="12" spans="1:28" s="192" customFormat="1" ht="27.1" x14ac:dyDescent="0.25">
      <c r="A12" s="193"/>
      <c r="B12" s="535" t="str">
        <f t="shared" si="0"/>
        <v xml:space="preserve">Have AML/CFT record-keeping processes and system functions been implemented?
</v>
      </c>
      <c r="C12" s="191"/>
      <c r="D12" s="620" t="s">
        <v>367</v>
      </c>
      <c r="E12" s="586" t="s">
        <v>419</v>
      </c>
      <c r="F12" s="1054" t="s">
        <v>2628</v>
      </c>
      <c r="G12" s="618" t="s">
        <v>413</v>
      </c>
      <c r="H12" s="594" t="s">
        <v>420</v>
      </c>
      <c r="I12" s="196"/>
      <c r="J12" s="549" t="s">
        <v>367</v>
      </c>
      <c r="K12" s="550" t="str">
        <f t="shared" si="1"/>
        <v>2.1.1.4</v>
      </c>
      <c r="L12" s="1039" t="s">
        <v>2629</v>
      </c>
      <c r="M12" s="544" t="str">
        <f t="shared" si="2"/>
        <v>2.1.1.4.1</v>
      </c>
      <c r="N12" s="582" t="s">
        <v>421</v>
      </c>
      <c r="O12" s="613"/>
      <c r="P12" s="620"/>
      <c r="Q12" s="550" t="str">
        <f t="shared" si="3"/>
        <v>2.1.1.4</v>
      </c>
      <c r="R12" s="1054" t="s">
        <v>2630</v>
      </c>
      <c r="S12" s="544" t="str">
        <f t="shared" si="4"/>
        <v>2.1.1.4.1</v>
      </c>
      <c r="T12" s="594" t="s">
        <v>422</v>
      </c>
      <c r="U12" s="196"/>
      <c r="V12" s="620"/>
      <c r="W12" s="550" t="str">
        <f t="shared" si="5"/>
        <v>2.1.1.4</v>
      </c>
      <c r="X12" s="1038"/>
      <c r="Y12" s="544" t="str">
        <f t="shared" si="6"/>
        <v>2.1.1.4.1</v>
      </c>
      <c r="Z12" s="594"/>
      <c r="AA12" s="545"/>
      <c r="AB12" s="545"/>
    </row>
    <row r="13" spans="1:28" s="192" customFormat="1" ht="27.8" thickBot="1" x14ac:dyDescent="0.3">
      <c r="A13" s="193"/>
      <c r="B13" s="611" t="str">
        <f t="shared" si="0"/>
        <v xml:space="preserve">Are all suspicious activity reports being kept for both internal and externally-reported SARs/ STRs?
</v>
      </c>
      <c r="C13" s="191"/>
      <c r="D13" s="620" t="s">
        <v>367</v>
      </c>
      <c r="E13" s="554" t="s">
        <v>419</v>
      </c>
      <c r="F13" s="1055"/>
      <c r="G13" s="621" t="s">
        <v>418</v>
      </c>
      <c r="H13" s="622" t="s">
        <v>423</v>
      </c>
      <c r="I13" s="196"/>
      <c r="J13" s="549" t="s">
        <v>367</v>
      </c>
      <c r="K13" s="550" t="str">
        <f t="shared" si="1"/>
        <v>2.1.1.4</v>
      </c>
      <c r="L13" s="1039">
        <v>0</v>
      </c>
      <c r="M13" s="552" t="str">
        <f t="shared" si="2"/>
        <v>2.1.1.4.2</v>
      </c>
      <c r="N13" s="558" t="s">
        <v>424</v>
      </c>
      <c r="O13" s="613"/>
      <c r="P13" s="620"/>
      <c r="Q13" s="550" t="str">
        <f t="shared" si="3"/>
        <v>2.1.1.4</v>
      </c>
      <c r="R13" s="1055"/>
      <c r="S13" s="552" t="str">
        <f t="shared" si="4"/>
        <v>2.1.1.4.2</v>
      </c>
      <c r="T13" s="622" t="s">
        <v>425</v>
      </c>
      <c r="U13" s="196"/>
      <c r="V13" s="620"/>
      <c r="W13" s="550" t="str">
        <f t="shared" si="5"/>
        <v>2.1.1.4</v>
      </c>
      <c r="X13" s="1039"/>
      <c r="Y13" s="552" t="str">
        <f t="shared" si="6"/>
        <v>2.1.1.4.2</v>
      </c>
      <c r="Z13" s="558"/>
      <c r="AA13" s="545"/>
      <c r="AB13" s="545"/>
    </row>
    <row r="14" spans="1:28" s="192" customFormat="1" ht="25.5" customHeight="1" x14ac:dyDescent="0.25">
      <c r="A14" s="193"/>
      <c r="B14" s="535" t="str">
        <f t="shared" si="0"/>
        <v xml:space="preserve">Has an AML/CFT compliance function been established?
</v>
      </c>
      <c r="C14" s="196"/>
      <c r="D14" s="1044" t="s">
        <v>426</v>
      </c>
      <c r="E14" s="626" t="s">
        <v>427</v>
      </c>
      <c r="F14" s="1075" t="s">
        <v>2631</v>
      </c>
      <c r="G14" s="627" t="s">
        <v>428</v>
      </c>
      <c r="H14" s="581" t="s">
        <v>429</v>
      </c>
      <c r="I14" s="196"/>
      <c r="J14" s="1070" t="s">
        <v>430</v>
      </c>
      <c r="K14" s="628" t="str">
        <f t="shared" si="1"/>
        <v>2.2.1.1</v>
      </c>
      <c r="L14" s="1041" t="s">
        <v>2632</v>
      </c>
      <c r="M14" s="629" t="str">
        <f t="shared" si="2"/>
        <v>2.2.1.1.1</v>
      </c>
      <c r="N14" s="630" t="s">
        <v>431</v>
      </c>
      <c r="O14" s="196"/>
      <c r="P14" s="1044" t="s">
        <v>432</v>
      </c>
      <c r="Q14" s="628" t="str">
        <f t="shared" si="3"/>
        <v>2.2.1.1</v>
      </c>
      <c r="R14" s="1041" t="s">
        <v>2633</v>
      </c>
      <c r="S14" s="629" t="str">
        <f t="shared" si="4"/>
        <v>2.2.1.1.1</v>
      </c>
      <c r="T14" s="581" t="s">
        <v>433</v>
      </c>
      <c r="U14" s="196"/>
      <c r="V14" s="1044"/>
      <c r="W14" s="628" t="str">
        <f t="shared" si="5"/>
        <v>2.2.1.1</v>
      </c>
      <c r="X14" s="1041"/>
      <c r="Y14" s="629" t="str">
        <f t="shared" si="6"/>
        <v>2.2.1.1.1</v>
      </c>
      <c r="Z14" s="539"/>
      <c r="AA14" s="545"/>
      <c r="AB14" s="545"/>
    </row>
    <row r="15" spans="1:28" s="192" customFormat="1" ht="27.1" x14ac:dyDescent="0.25">
      <c r="A15" s="193"/>
      <c r="B15" s="535" t="str">
        <f t="shared" si="0"/>
        <v xml:space="preserve">Is the AML/CFT compliance function independent of all operational and business functions and does it report directly to senior management?
</v>
      </c>
      <c r="C15" s="196"/>
      <c r="D15" s="1045"/>
      <c r="E15" s="631" t="s">
        <v>427</v>
      </c>
      <c r="F15" s="1076"/>
      <c r="G15" s="632" t="s">
        <v>434</v>
      </c>
      <c r="H15" s="558" t="s">
        <v>435</v>
      </c>
      <c r="I15" s="196"/>
      <c r="J15" s="1067">
        <v>0</v>
      </c>
      <c r="K15" s="633" t="str">
        <f t="shared" si="1"/>
        <v>2.2.1.1</v>
      </c>
      <c r="L15" s="1049">
        <v>0</v>
      </c>
      <c r="M15" s="634" t="str">
        <f t="shared" si="2"/>
        <v>2.2.1.1.2</v>
      </c>
      <c r="N15" s="635" t="s">
        <v>436</v>
      </c>
      <c r="O15" s="196"/>
      <c r="P15" s="1045"/>
      <c r="Q15" s="633" t="str">
        <f t="shared" si="3"/>
        <v>2.2.1.1</v>
      </c>
      <c r="R15" s="1049"/>
      <c r="S15" s="634" t="str">
        <f t="shared" si="4"/>
        <v>2.2.1.1.2</v>
      </c>
      <c r="T15" s="558" t="s">
        <v>437</v>
      </c>
      <c r="U15" s="196"/>
      <c r="V15" s="1045"/>
      <c r="W15" s="633" t="str">
        <f t="shared" si="5"/>
        <v>2.2.1.1</v>
      </c>
      <c r="X15" s="1049"/>
      <c r="Y15" s="634" t="str">
        <f t="shared" si="6"/>
        <v>2.2.1.1.2</v>
      </c>
      <c r="Z15" s="548"/>
      <c r="AA15" s="545"/>
      <c r="AB15" s="545"/>
    </row>
    <row r="16" spans="1:28" s="192" customFormat="1" ht="40.65" x14ac:dyDescent="0.25">
      <c r="A16" s="193"/>
      <c r="B16" s="535" t="str">
        <f t="shared" si="0"/>
        <v xml:space="preserve">Does the Head of AML/CFT compliance have sufficient management seniority and authority to enforce AML/CFT policies (able to influence functional managers to make necessary changes)?
</v>
      </c>
      <c r="C16" s="196"/>
      <c r="D16" s="1045"/>
      <c r="E16" s="631" t="s">
        <v>427</v>
      </c>
      <c r="F16" s="1076"/>
      <c r="G16" s="632" t="s">
        <v>438</v>
      </c>
      <c r="H16" s="622" t="s">
        <v>439</v>
      </c>
      <c r="I16" s="196"/>
      <c r="J16" s="1067">
        <v>0</v>
      </c>
      <c r="K16" s="633" t="str">
        <f t="shared" si="1"/>
        <v>2.2.1.1</v>
      </c>
      <c r="L16" s="1049">
        <v>0</v>
      </c>
      <c r="M16" s="634" t="str">
        <f t="shared" si="2"/>
        <v>2.2.1.1.3</v>
      </c>
      <c r="N16" s="548" t="s">
        <v>440</v>
      </c>
      <c r="O16" s="196"/>
      <c r="P16" s="1045"/>
      <c r="Q16" s="633" t="str">
        <f t="shared" si="3"/>
        <v>2.2.1.1</v>
      </c>
      <c r="R16" s="1049"/>
      <c r="S16" s="634" t="str">
        <f t="shared" si="4"/>
        <v>2.2.1.1.3</v>
      </c>
      <c r="T16" s="622" t="s">
        <v>441</v>
      </c>
      <c r="U16" s="196"/>
      <c r="V16" s="1045"/>
      <c r="W16" s="633" t="str">
        <f t="shared" si="5"/>
        <v>2.2.1.1</v>
      </c>
      <c r="X16" s="1049"/>
      <c r="Y16" s="634" t="str">
        <f t="shared" si="6"/>
        <v>2.2.1.1.3</v>
      </c>
      <c r="Z16" s="548"/>
      <c r="AA16" s="545"/>
      <c r="AB16" s="545"/>
    </row>
    <row r="17" spans="1:28" s="192" customFormat="1" ht="39.049999999999997" customHeight="1" thickBot="1" x14ac:dyDescent="0.3">
      <c r="A17" s="193"/>
      <c r="B17" s="535" t="str">
        <f t="shared" si="0"/>
        <v xml:space="preserve">Is the AML/CFT compliance department sufficiently funded to implement effective AML/CFT policies, procedures and systems (as described in this toolkit)?
</v>
      </c>
      <c r="C17" s="196"/>
      <c r="D17" s="1074"/>
      <c r="E17" s="636" t="s">
        <v>427</v>
      </c>
      <c r="F17" s="1077"/>
      <c r="G17" s="637" t="s">
        <v>442</v>
      </c>
      <c r="H17" s="589" t="s">
        <v>443</v>
      </c>
      <c r="I17" s="196"/>
      <c r="J17" s="1067">
        <v>0</v>
      </c>
      <c r="K17" s="638" t="str">
        <f t="shared" si="1"/>
        <v>2.2.1.1</v>
      </c>
      <c r="L17" s="1043">
        <v>0</v>
      </c>
      <c r="M17" s="639" t="str">
        <f t="shared" si="2"/>
        <v>2.2.1.1.4</v>
      </c>
      <c r="N17" s="640" t="s">
        <v>444</v>
      </c>
      <c r="O17" s="196"/>
      <c r="P17" s="1074"/>
      <c r="Q17" s="638" t="str">
        <f t="shared" si="3"/>
        <v>2.2.1.1</v>
      </c>
      <c r="R17" s="1043"/>
      <c r="S17" s="639" t="str">
        <f t="shared" si="4"/>
        <v>2.2.1.1.4</v>
      </c>
      <c r="T17" s="589" t="s">
        <v>445</v>
      </c>
      <c r="U17" s="196"/>
      <c r="V17" s="1045"/>
      <c r="W17" s="638" t="str">
        <f t="shared" si="5"/>
        <v>2.2.1.1</v>
      </c>
      <c r="X17" s="1043"/>
      <c r="Y17" s="639" t="str">
        <f t="shared" si="6"/>
        <v>2.2.1.1.4</v>
      </c>
      <c r="Z17" s="641"/>
      <c r="AA17" s="545"/>
      <c r="AB17" s="545"/>
    </row>
    <row r="18" spans="1:28" s="192" customFormat="1" ht="27.1" x14ac:dyDescent="0.25">
      <c r="A18" s="193"/>
      <c r="B18" s="535" t="str">
        <f t="shared" si="0"/>
        <v xml:space="preserve">Does senior management regularly review the AML/CFT compliance function to ensure its effectiveness?
</v>
      </c>
      <c r="C18" s="196"/>
      <c r="D18" s="620" t="s">
        <v>367</v>
      </c>
      <c r="E18" s="631" t="s">
        <v>446</v>
      </c>
      <c r="F18" s="1054" t="s">
        <v>2634</v>
      </c>
      <c r="G18" s="642" t="s">
        <v>448</v>
      </c>
      <c r="H18" s="594" t="s">
        <v>449</v>
      </c>
      <c r="I18" s="196"/>
      <c r="J18" s="549" t="s">
        <v>367</v>
      </c>
      <c r="K18" s="633" t="str">
        <f t="shared" si="1"/>
        <v>2.2.1.2</v>
      </c>
      <c r="L18" s="1049" t="s">
        <v>2635</v>
      </c>
      <c r="M18" s="643" t="str">
        <f t="shared" si="2"/>
        <v>2.2.1.2.1</v>
      </c>
      <c r="N18" s="630" t="s">
        <v>450</v>
      </c>
      <c r="O18" s="196"/>
      <c r="P18" s="620"/>
      <c r="Q18" s="633" t="str">
        <f t="shared" si="3"/>
        <v>2.2.1.2</v>
      </c>
      <c r="R18" s="1054" t="s">
        <v>2636</v>
      </c>
      <c r="S18" s="643" t="str">
        <f t="shared" si="4"/>
        <v>2.2.1.2.1</v>
      </c>
      <c r="T18" s="594" t="s">
        <v>451</v>
      </c>
      <c r="U18" s="196"/>
      <c r="V18" s="620"/>
      <c r="W18" s="633" t="str">
        <f t="shared" si="5"/>
        <v>2.2.1.2</v>
      </c>
      <c r="X18" s="1039"/>
      <c r="Y18" s="643" t="str">
        <f t="shared" si="6"/>
        <v>2.2.1.2.1</v>
      </c>
      <c r="Z18" s="644"/>
      <c r="AA18" s="545"/>
      <c r="AB18" s="545"/>
    </row>
    <row r="19" spans="1:28" s="192" customFormat="1" ht="27.8" thickBot="1" x14ac:dyDescent="0.3">
      <c r="A19" s="193"/>
      <c r="B19" s="535" t="str">
        <f t="shared" si="0"/>
        <v xml:space="preserve">In its most recent review, did senior management indicate satisfaction with the effectiveness of the AML/CFT function?
</v>
      </c>
      <c r="C19" s="196"/>
      <c r="D19" s="645" t="s">
        <v>367</v>
      </c>
      <c r="E19" s="636" t="s">
        <v>446</v>
      </c>
      <c r="F19" s="1056"/>
      <c r="G19" s="637" t="s">
        <v>452</v>
      </c>
      <c r="H19" s="589" t="s">
        <v>453</v>
      </c>
      <c r="I19" s="196"/>
      <c r="J19" s="549" t="s">
        <v>367</v>
      </c>
      <c r="K19" s="638" t="str">
        <f t="shared" si="1"/>
        <v>2.2.1.2</v>
      </c>
      <c r="L19" s="1042">
        <v>0</v>
      </c>
      <c r="M19" s="634" t="str">
        <f t="shared" si="2"/>
        <v>2.2.1.2.2</v>
      </c>
      <c r="N19" s="640" t="s">
        <v>454</v>
      </c>
      <c r="O19" s="196"/>
      <c r="P19" s="645"/>
      <c r="Q19" s="638" t="str">
        <f t="shared" si="3"/>
        <v>2.2.1.2</v>
      </c>
      <c r="R19" s="1056"/>
      <c r="S19" s="634" t="str">
        <f t="shared" si="4"/>
        <v>2.2.1.2.2</v>
      </c>
      <c r="T19" s="589" t="s">
        <v>455</v>
      </c>
      <c r="U19" s="196"/>
      <c r="V19" s="620"/>
      <c r="W19" s="638" t="str">
        <f t="shared" si="5"/>
        <v>2.2.1.2</v>
      </c>
      <c r="X19" s="1054"/>
      <c r="Y19" s="634" t="str">
        <f t="shared" si="6"/>
        <v>2.2.1.2.2</v>
      </c>
      <c r="Z19" s="641"/>
      <c r="AA19" s="545"/>
      <c r="AB19" s="545"/>
    </row>
    <row r="20" spans="1:28" s="205" customFormat="1" ht="38.35" customHeight="1" x14ac:dyDescent="0.25">
      <c r="A20" s="189"/>
      <c r="B20" s="611" t="str">
        <f t="shared" si="0"/>
        <v xml:space="preserve">Has a qualified, independent and autonomous Money-Laundering Reporting Officer (MLRO) (or employee with equivalent responsibilities) been appointed with responsibility for AML/CFT?
</v>
      </c>
      <c r="C20" s="196"/>
      <c r="D20" s="1044" t="s">
        <v>456</v>
      </c>
      <c r="E20" s="537" t="s">
        <v>457</v>
      </c>
      <c r="F20" s="1041" t="s">
        <v>2637</v>
      </c>
      <c r="G20" s="538" t="s">
        <v>458</v>
      </c>
      <c r="H20" s="582" t="s">
        <v>459</v>
      </c>
      <c r="I20" s="196"/>
      <c r="J20" s="1072" t="s">
        <v>460</v>
      </c>
      <c r="K20" s="542" t="str">
        <f t="shared" si="1"/>
        <v>2.3.1.1</v>
      </c>
      <c r="L20" s="1041" t="s">
        <v>2638</v>
      </c>
      <c r="M20" s="544" t="str">
        <f t="shared" si="2"/>
        <v>2.3.1.1.1</v>
      </c>
      <c r="N20" s="581" t="s">
        <v>461</v>
      </c>
      <c r="O20" s="196"/>
      <c r="P20" s="1044" t="s">
        <v>462</v>
      </c>
      <c r="Q20" s="542" t="str">
        <f t="shared" si="3"/>
        <v>2.3.1.1</v>
      </c>
      <c r="R20" s="1041" t="s">
        <v>2639</v>
      </c>
      <c r="S20" s="544" t="str">
        <f t="shared" si="4"/>
        <v>2.3.1.1.1</v>
      </c>
      <c r="T20" s="582" t="s">
        <v>463</v>
      </c>
      <c r="U20" s="196"/>
      <c r="V20" s="1044"/>
      <c r="W20" s="542" t="str">
        <f t="shared" si="5"/>
        <v>2.3.1.1</v>
      </c>
      <c r="X20" s="1041"/>
      <c r="Y20" s="544" t="str">
        <f t="shared" si="6"/>
        <v>2.3.1.1.1</v>
      </c>
      <c r="Z20" s="581"/>
      <c r="AA20" s="646"/>
      <c r="AB20" s="646"/>
    </row>
    <row r="21" spans="1:28" s="205" customFormat="1" ht="40.65" x14ac:dyDescent="0.25">
      <c r="A21" s="189"/>
      <c r="B21" s="611" t="str">
        <f t="shared" si="0"/>
        <v xml:space="preserve">Does the MLRO identify national and international AML/CFT regulations that must be followed and keep up-to-date with regulations and developments in AML/CFT?
</v>
      </c>
      <c r="C21" s="196"/>
      <c r="D21" s="1045"/>
      <c r="E21" s="546" t="s">
        <v>457</v>
      </c>
      <c r="F21" s="1049"/>
      <c r="G21" s="547" t="s">
        <v>464</v>
      </c>
      <c r="H21" s="622" t="s">
        <v>465</v>
      </c>
      <c r="I21" s="196"/>
      <c r="J21" s="1073">
        <v>0</v>
      </c>
      <c r="K21" s="550" t="str">
        <f t="shared" si="1"/>
        <v>2.3.1.1</v>
      </c>
      <c r="L21" s="1064">
        <v>0</v>
      </c>
      <c r="M21" s="552" t="str">
        <f t="shared" si="2"/>
        <v>2.3.1.1.2</v>
      </c>
      <c r="N21" s="558" t="s">
        <v>466</v>
      </c>
      <c r="O21" s="196"/>
      <c r="P21" s="1045"/>
      <c r="Q21" s="550" t="str">
        <f t="shared" si="3"/>
        <v>2.3.1.1</v>
      </c>
      <c r="R21" s="1049"/>
      <c r="S21" s="552" t="str">
        <f t="shared" si="4"/>
        <v>2.3.1.1.2</v>
      </c>
      <c r="T21" s="622" t="s">
        <v>467</v>
      </c>
      <c r="U21" s="196"/>
      <c r="V21" s="1045"/>
      <c r="W21" s="550" t="str">
        <f t="shared" si="5"/>
        <v>2.3.1.1</v>
      </c>
      <c r="X21" s="1049"/>
      <c r="Y21" s="552" t="str">
        <f t="shared" si="6"/>
        <v>2.3.1.1.2</v>
      </c>
      <c r="Z21" s="558"/>
      <c r="AA21" s="646"/>
      <c r="AB21" s="646"/>
    </row>
    <row r="22" spans="1:28" s="205" customFormat="1" ht="27.1" x14ac:dyDescent="0.25">
      <c r="A22" s="189"/>
      <c r="B22" s="535" t="str">
        <f t="shared" si="0"/>
        <v xml:space="preserve">Has the MLRO been given responsibility for ensuring procedures are implemented to comply with the AML/CFT laws and regulations?
</v>
      </c>
      <c r="C22" s="196"/>
      <c r="D22" s="1045"/>
      <c r="E22" s="546" t="s">
        <v>457</v>
      </c>
      <c r="F22" s="1049"/>
      <c r="G22" s="547" t="s">
        <v>468</v>
      </c>
      <c r="H22" s="558" t="s">
        <v>469</v>
      </c>
      <c r="I22" s="196"/>
      <c r="J22" s="1073">
        <v>0</v>
      </c>
      <c r="K22" s="550" t="str">
        <f t="shared" si="1"/>
        <v>2.3.1.1</v>
      </c>
      <c r="L22" s="1064">
        <v>0</v>
      </c>
      <c r="M22" s="552" t="str">
        <f t="shared" si="2"/>
        <v>2.3.1.1.3</v>
      </c>
      <c r="N22" s="622" t="s">
        <v>470</v>
      </c>
      <c r="O22" s="196"/>
      <c r="P22" s="1045"/>
      <c r="Q22" s="550" t="str">
        <f t="shared" si="3"/>
        <v>2.3.1.1</v>
      </c>
      <c r="R22" s="1049"/>
      <c r="S22" s="552" t="str">
        <f t="shared" si="4"/>
        <v>2.3.1.1.3</v>
      </c>
      <c r="T22" s="558" t="s">
        <v>471</v>
      </c>
      <c r="U22" s="196"/>
      <c r="V22" s="1045"/>
      <c r="W22" s="550" t="str">
        <f t="shared" si="5"/>
        <v>2.3.1.1</v>
      </c>
      <c r="X22" s="1049"/>
      <c r="Y22" s="552" t="str">
        <f t="shared" si="6"/>
        <v>2.3.1.1.3</v>
      </c>
      <c r="Z22" s="558"/>
      <c r="AA22" s="646"/>
      <c r="AB22" s="646"/>
    </row>
    <row r="23" spans="1:28" s="205" customFormat="1" ht="27.1" x14ac:dyDescent="0.25">
      <c r="A23" s="189"/>
      <c r="B23" s="611" t="str">
        <f t="shared" si="0"/>
        <v xml:space="preserve">Does the MLRO receive internal reports of suspicious activity and investigate suspect accounts / individuals and take appropriate action?
</v>
      </c>
      <c r="C23" s="196"/>
      <c r="D23" s="620" t="s">
        <v>367</v>
      </c>
      <c r="E23" s="546" t="s">
        <v>457</v>
      </c>
      <c r="F23" s="1049"/>
      <c r="G23" s="547" t="s">
        <v>472</v>
      </c>
      <c r="H23" s="622" t="s">
        <v>473</v>
      </c>
      <c r="I23" s="196"/>
      <c r="J23" s="546">
        <v>0</v>
      </c>
      <c r="K23" s="550" t="str">
        <f t="shared" si="1"/>
        <v>2.3.1.1</v>
      </c>
      <c r="L23" s="1064">
        <v>0</v>
      </c>
      <c r="M23" s="552" t="str">
        <f t="shared" si="2"/>
        <v>2.3.1.1.4</v>
      </c>
      <c r="N23" s="558" t="s">
        <v>474</v>
      </c>
      <c r="O23" s="196"/>
      <c r="P23" s="620"/>
      <c r="Q23" s="550" t="str">
        <f t="shared" si="3"/>
        <v>2.3.1.1</v>
      </c>
      <c r="R23" s="1049"/>
      <c r="S23" s="552" t="str">
        <f t="shared" si="4"/>
        <v>2.3.1.1.4</v>
      </c>
      <c r="T23" s="622" t="s">
        <v>475</v>
      </c>
      <c r="U23" s="196"/>
      <c r="V23" s="620"/>
      <c r="W23" s="550" t="str">
        <f t="shared" si="5"/>
        <v>2.3.1.1</v>
      </c>
      <c r="X23" s="1049"/>
      <c r="Y23" s="552" t="str">
        <f t="shared" si="6"/>
        <v>2.3.1.1.4</v>
      </c>
      <c r="Z23" s="558"/>
      <c r="AA23" s="646"/>
      <c r="AB23" s="646"/>
    </row>
    <row r="24" spans="1:28" s="205" customFormat="1" ht="39.049999999999997" customHeight="1" thickBot="1" x14ac:dyDescent="0.3">
      <c r="A24" s="189"/>
      <c r="B24" s="535" t="str">
        <f t="shared" si="0"/>
        <v xml:space="preserve">Does the MLRO ensure that when changes are made to business services and processes, appropriate changes to AML/CFT controls are also made?
</v>
      </c>
      <c r="C24" s="196"/>
      <c r="D24" s="620" t="s">
        <v>367</v>
      </c>
      <c r="E24" s="546" t="s">
        <v>457</v>
      </c>
      <c r="F24" s="1049"/>
      <c r="G24" s="547" t="s">
        <v>476</v>
      </c>
      <c r="H24" s="558" t="s">
        <v>477</v>
      </c>
      <c r="I24" s="196"/>
      <c r="J24" s="546">
        <v>0</v>
      </c>
      <c r="K24" s="550" t="str">
        <f t="shared" si="1"/>
        <v>2.3.1.1</v>
      </c>
      <c r="L24" s="1064">
        <v>0</v>
      </c>
      <c r="M24" s="552" t="str">
        <f t="shared" si="2"/>
        <v>2.3.1.1.5</v>
      </c>
      <c r="N24" s="622" t="s">
        <v>478</v>
      </c>
      <c r="O24" s="196"/>
      <c r="P24" s="620"/>
      <c r="Q24" s="550" t="str">
        <f t="shared" si="3"/>
        <v>2.3.1.1</v>
      </c>
      <c r="R24" s="1049"/>
      <c r="S24" s="552" t="str">
        <f t="shared" si="4"/>
        <v>2.3.1.1.5</v>
      </c>
      <c r="T24" s="558" t="s">
        <v>479</v>
      </c>
      <c r="U24" s="196"/>
      <c r="V24" s="620"/>
      <c r="W24" s="550" t="str">
        <f t="shared" si="5"/>
        <v>2.3.1.1</v>
      </c>
      <c r="X24" s="1049"/>
      <c r="Y24" s="552" t="str">
        <f t="shared" si="6"/>
        <v>2.3.1.1.5</v>
      </c>
      <c r="Z24" s="558"/>
      <c r="AA24" s="646"/>
      <c r="AB24" s="646"/>
    </row>
    <row r="25" spans="1:28" s="192" customFormat="1" ht="25.5" customHeight="1" x14ac:dyDescent="0.25">
      <c r="A25" s="193"/>
      <c r="B25" s="535" t="str">
        <f t="shared" si="0"/>
        <v xml:space="preserve">Has a transaction monitoring system been deployed to automatically identify suspicious transactions and patterns and create alerts for follow-up?
</v>
      </c>
      <c r="C25" s="196"/>
      <c r="D25" s="1044" t="s">
        <v>480</v>
      </c>
      <c r="E25" s="537" t="s">
        <v>481</v>
      </c>
      <c r="F25" s="1041" t="s">
        <v>2640</v>
      </c>
      <c r="G25" s="647" t="s">
        <v>482</v>
      </c>
      <c r="H25" s="581" t="s">
        <v>483</v>
      </c>
      <c r="I25" s="196"/>
      <c r="J25" s="1070" t="s">
        <v>484</v>
      </c>
      <c r="K25" s="542" t="str">
        <f t="shared" si="1"/>
        <v>2.4.1.1</v>
      </c>
      <c r="L25" s="1041" t="s">
        <v>2641</v>
      </c>
      <c r="M25" s="648" t="str">
        <f t="shared" si="2"/>
        <v>2.4.1.1.1</v>
      </c>
      <c r="N25" s="582" t="s">
        <v>485</v>
      </c>
      <c r="O25" s="196"/>
      <c r="P25" s="1044" t="s">
        <v>486</v>
      </c>
      <c r="Q25" s="542" t="str">
        <f t="shared" si="3"/>
        <v>2.4.1.1</v>
      </c>
      <c r="R25" s="1041" t="s">
        <v>2642</v>
      </c>
      <c r="S25" s="648" t="str">
        <f t="shared" si="4"/>
        <v>2.4.1.1.1</v>
      </c>
      <c r="T25" s="581" t="s">
        <v>487</v>
      </c>
      <c r="U25" s="196"/>
      <c r="V25" s="1044"/>
      <c r="W25" s="542" t="str">
        <f t="shared" si="5"/>
        <v>2.4.1.1</v>
      </c>
      <c r="X25" s="1041"/>
      <c r="Y25" s="648" t="str">
        <f t="shared" si="6"/>
        <v>2.4.1.1.1</v>
      </c>
      <c r="Z25" s="582"/>
      <c r="AA25" s="545"/>
      <c r="AB25" s="545"/>
    </row>
    <row r="26" spans="1:28" s="192" customFormat="1" ht="27.1" x14ac:dyDescent="0.25">
      <c r="A26" s="193"/>
      <c r="B26" s="535" t="str">
        <f t="shared" si="0"/>
        <v xml:space="preserve">Are details of the transaction monitoring system and its configuration documented?
</v>
      </c>
      <c r="C26" s="196"/>
      <c r="D26" s="1045"/>
      <c r="E26" s="554" t="s">
        <v>481</v>
      </c>
      <c r="F26" s="1049"/>
      <c r="G26" s="649" t="s">
        <v>488</v>
      </c>
      <c r="H26" s="558" t="s">
        <v>489</v>
      </c>
      <c r="I26" s="196"/>
      <c r="J26" s="1067"/>
      <c r="K26" s="556" t="str">
        <f t="shared" si="1"/>
        <v>2.4.1.1</v>
      </c>
      <c r="L26" s="1071"/>
      <c r="M26" s="650" t="str">
        <f t="shared" si="2"/>
        <v>2.4.1.1.2</v>
      </c>
      <c r="N26" s="622" t="s">
        <v>490</v>
      </c>
      <c r="O26" s="196"/>
      <c r="P26" s="1045"/>
      <c r="Q26" s="556" t="str">
        <f t="shared" si="3"/>
        <v>2.4.1.1</v>
      </c>
      <c r="R26" s="1049"/>
      <c r="S26" s="650" t="str">
        <f t="shared" si="4"/>
        <v>2.4.1.1.2</v>
      </c>
      <c r="T26" s="558" t="s">
        <v>491</v>
      </c>
      <c r="U26" s="196"/>
      <c r="V26" s="1045"/>
      <c r="W26" s="550" t="str">
        <f t="shared" si="5"/>
        <v>2.4.1.1</v>
      </c>
      <c r="X26" s="1049"/>
      <c r="Y26" s="650" t="str">
        <f t="shared" si="6"/>
        <v>2.4.1.1.2</v>
      </c>
      <c r="Z26" s="622"/>
      <c r="AA26" s="545"/>
      <c r="AB26" s="545"/>
    </row>
    <row r="27" spans="1:28" s="192" customFormat="1" ht="27.8" thickBot="1" x14ac:dyDescent="0.3">
      <c r="A27" s="193"/>
      <c r="B27" s="535" t="str">
        <f t="shared" si="0"/>
        <v xml:space="preserve">Can the transaction monitoring system be configured to respond to new types of suspicious patterns quickly and effectively?
</v>
      </c>
      <c r="C27" s="196"/>
      <c r="D27" s="620"/>
      <c r="E27" s="546" t="s">
        <v>492</v>
      </c>
      <c r="F27" s="651" t="s">
        <v>2643</v>
      </c>
      <c r="G27" s="652" t="s">
        <v>493</v>
      </c>
      <c r="H27" s="594" t="s">
        <v>494</v>
      </c>
      <c r="I27" s="196"/>
      <c r="J27" s="549">
        <v>0</v>
      </c>
      <c r="K27" s="550" t="str">
        <f t="shared" si="1"/>
        <v>2.4.1.2</v>
      </c>
      <c r="L27" s="651" t="s">
        <v>2644</v>
      </c>
      <c r="M27" s="653" t="str">
        <f t="shared" si="2"/>
        <v>2.4.1.2.1</v>
      </c>
      <c r="N27" s="601" t="s">
        <v>495</v>
      </c>
      <c r="O27" s="196"/>
      <c r="P27" s="620"/>
      <c r="Q27" s="550" t="str">
        <f t="shared" si="3"/>
        <v>2.4.1.2</v>
      </c>
      <c r="R27" s="651" t="s">
        <v>2645</v>
      </c>
      <c r="S27" s="653" t="str">
        <f t="shared" si="4"/>
        <v>2.4.1.2.1</v>
      </c>
      <c r="T27" s="594" t="s">
        <v>496</v>
      </c>
      <c r="U27" s="196"/>
      <c r="V27" s="620"/>
      <c r="W27" s="550" t="str">
        <f t="shared" si="5"/>
        <v>2.4.1.2</v>
      </c>
      <c r="X27" s="651"/>
      <c r="Y27" s="653" t="str">
        <f t="shared" si="6"/>
        <v>2.4.1.2.1</v>
      </c>
      <c r="Z27" s="601"/>
      <c r="AA27" s="545"/>
      <c r="AB27" s="545"/>
    </row>
    <row r="28" spans="1:28" s="206" customFormat="1" ht="54.9" thickBot="1" x14ac:dyDescent="0.3">
      <c r="A28" s="190"/>
      <c r="B28" s="535" t="str">
        <f t="shared" si="0"/>
        <v xml:space="preserve">Are the KYC requirements for customers documented, specifying the appropriate KYC to be collected for each type of account and the acceptable documentation?
(Also see definition of risk-based KYC).
</v>
      </c>
      <c r="C28" s="196"/>
      <c r="D28" s="1044" t="s">
        <v>497</v>
      </c>
      <c r="E28" s="573" t="s">
        <v>498</v>
      </c>
      <c r="F28" s="574" t="s">
        <v>2646</v>
      </c>
      <c r="G28" s="575" t="s">
        <v>499</v>
      </c>
      <c r="H28" s="574" t="s">
        <v>500</v>
      </c>
      <c r="I28" s="196"/>
      <c r="J28" s="1070" t="s">
        <v>501</v>
      </c>
      <c r="K28" s="579" t="str">
        <f t="shared" si="1"/>
        <v>2.5.1.1</v>
      </c>
      <c r="L28" s="574" t="s">
        <v>2647</v>
      </c>
      <c r="M28" s="568" t="str">
        <f t="shared" si="2"/>
        <v>2.5.1.1.1</v>
      </c>
      <c r="N28" s="577" t="s">
        <v>502</v>
      </c>
      <c r="O28" s="196"/>
      <c r="P28" s="1044" t="s">
        <v>503</v>
      </c>
      <c r="Q28" s="579" t="str">
        <f t="shared" si="3"/>
        <v>2.5.1.1</v>
      </c>
      <c r="R28" s="574" t="s">
        <v>2648</v>
      </c>
      <c r="S28" s="568" t="str">
        <f t="shared" si="4"/>
        <v>2.5.1.1.1</v>
      </c>
      <c r="T28" s="574" t="s">
        <v>504</v>
      </c>
      <c r="U28" s="196"/>
      <c r="V28" s="1044"/>
      <c r="W28" s="579" t="str">
        <f t="shared" si="5"/>
        <v>2.5.1.1</v>
      </c>
      <c r="X28" s="654"/>
      <c r="Y28" s="568" t="str">
        <f t="shared" si="6"/>
        <v>2.5.1.1.1</v>
      </c>
      <c r="Z28" s="574"/>
      <c r="AA28" s="655"/>
      <c r="AB28" s="655"/>
    </row>
    <row r="29" spans="1:28" s="205" customFormat="1" ht="27.8" thickBot="1" x14ac:dyDescent="0.3">
      <c r="A29" s="190"/>
      <c r="B29" s="611" t="str">
        <f t="shared" si="0"/>
        <v xml:space="preserve">Is all the following minimum KYC collected from customers opening basic accounts or conducting low-value occasional transactions (e.g. OTC)?
</v>
      </c>
      <c r="C29" s="196"/>
      <c r="D29" s="1045"/>
      <c r="E29" s="563" t="s">
        <v>505</v>
      </c>
      <c r="F29" s="656" t="s">
        <v>2649</v>
      </c>
      <c r="G29" s="657" t="s">
        <v>506</v>
      </c>
      <c r="H29" s="656" t="s">
        <v>507</v>
      </c>
      <c r="I29" s="196"/>
      <c r="J29" s="1067">
        <v>0</v>
      </c>
      <c r="K29" s="579" t="str">
        <f t="shared" si="1"/>
        <v>2.5.1.2</v>
      </c>
      <c r="L29" s="577" t="s">
        <v>2650</v>
      </c>
      <c r="M29" s="658" t="str">
        <f t="shared" si="2"/>
        <v>2.5.1.2.1</v>
      </c>
      <c r="N29" s="577" t="s">
        <v>508</v>
      </c>
      <c r="O29" s="196"/>
      <c r="P29" s="1045"/>
      <c r="Q29" s="579" t="str">
        <f t="shared" si="3"/>
        <v>2.5.1.2</v>
      </c>
      <c r="R29" s="656" t="s">
        <v>2651</v>
      </c>
      <c r="S29" s="658" t="str">
        <f t="shared" si="4"/>
        <v>2.5.1.2.1</v>
      </c>
      <c r="T29" s="656" t="s">
        <v>509</v>
      </c>
      <c r="U29" s="196"/>
      <c r="V29" s="1045"/>
      <c r="W29" s="579" t="str">
        <f t="shared" si="5"/>
        <v>2.5.1.2</v>
      </c>
      <c r="X29" s="659"/>
      <c r="Y29" s="658" t="str">
        <f t="shared" si="6"/>
        <v>2.5.1.2.1</v>
      </c>
      <c r="Z29" s="656"/>
      <c r="AA29" s="646"/>
      <c r="AB29" s="646"/>
    </row>
    <row r="30" spans="1:28" s="192" customFormat="1" ht="27.8" thickBot="1" x14ac:dyDescent="0.3">
      <c r="A30" s="193"/>
      <c r="B30" s="611" t="str">
        <f t="shared" si="0"/>
        <v xml:space="preserve">In addition to the minimum KYC, is the National ID or other identifying number collected from customers opening regular accounts (if applicable)?
</v>
      </c>
      <c r="C30" s="196"/>
      <c r="D30" s="620" t="s">
        <v>367</v>
      </c>
      <c r="E30" s="546" t="s">
        <v>510</v>
      </c>
      <c r="F30" s="651" t="s">
        <v>2652</v>
      </c>
      <c r="G30" s="595" t="s">
        <v>511</v>
      </c>
      <c r="H30" s="601" t="s">
        <v>512</v>
      </c>
      <c r="I30" s="196"/>
      <c r="J30" s="549" t="s">
        <v>367</v>
      </c>
      <c r="K30" s="550" t="str">
        <f t="shared" si="1"/>
        <v>2.5.1.3</v>
      </c>
      <c r="L30" s="660" t="s">
        <v>2653</v>
      </c>
      <c r="M30" s="543" t="str">
        <f t="shared" si="2"/>
        <v>2.5.1.3.1</v>
      </c>
      <c r="N30" s="582" t="s">
        <v>513</v>
      </c>
      <c r="O30" s="196"/>
      <c r="P30" s="620"/>
      <c r="Q30" s="550" t="str">
        <f t="shared" si="3"/>
        <v>2.5.1.3</v>
      </c>
      <c r="R30" s="651" t="s">
        <v>2654</v>
      </c>
      <c r="S30" s="543" t="str">
        <f t="shared" si="4"/>
        <v>2.5.1.3.1</v>
      </c>
      <c r="T30" s="601" t="s">
        <v>514</v>
      </c>
      <c r="U30" s="196"/>
      <c r="V30" s="620"/>
      <c r="W30" s="550" t="str">
        <f t="shared" si="5"/>
        <v>2.5.1.3</v>
      </c>
      <c r="X30" s="659"/>
      <c r="Y30" s="543" t="str">
        <f t="shared" si="6"/>
        <v>2.5.1.3.1</v>
      </c>
      <c r="Z30" s="594"/>
      <c r="AA30" s="545"/>
      <c r="AB30" s="545"/>
    </row>
    <row r="31" spans="1:28" s="192" customFormat="1" ht="41.35" thickBot="1" x14ac:dyDescent="0.3">
      <c r="A31" s="193"/>
      <c r="B31" s="535" t="str">
        <f t="shared" si="0"/>
        <v xml:space="preserve">Are the KYC requirements for business accounts documented; in particular, the requirement for identification of the owners and senior management of each business?
</v>
      </c>
      <c r="C31" s="196"/>
      <c r="D31" s="620" t="s">
        <v>367</v>
      </c>
      <c r="E31" s="546" t="s">
        <v>515</v>
      </c>
      <c r="F31" s="651" t="s">
        <v>2655</v>
      </c>
      <c r="G31" s="595" t="s">
        <v>516</v>
      </c>
      <c r="H31" s="594" t="s">
        <v>517</v>
      </c>
      <c r="I31" s="196"/>
      <c r="J31" s="549" t="s">
        <v>367</v>
      </c>
      <c r="K31" s="550" t="str">
        <f t="shared" si="1"/>
        <v>2.5.1.4</v>
      </c>
      <c r="L31" s="651" t="s">
        <v>2656</v>
      </c>
      <c r="M31" s="543" t="str">
        <f t="shared" si="2"/>
        <v>2.5.1.4.1</v>
      </c>
      <c r="N31" s="582" t="s">
        <v>518</v>
      </c>
      <c r="O31" s="196"/>
      <c r="P31" s="620"/>
      <c r="Q31" s="550" t="str">
        <f t="shared" si="3"/>
        <v>2.5.1.4</v>
      </c>
      <c r="R31" s="651" t="s">
        <v>2657</v>
      </c>
      <c r="S31" s="543" t="str">
        <f t="shared" si="4"/>
        <v>2.5.1.4.1</v>
      </c>
      <c r="T31" s="594" t="s">
        <v>519</v>
      </c>
      <c r="U31" s="196"/>
      <c r="V31" s="620"/>
      <c r="W31" s="550" t="str">
        <f t="shared" si="5"/>
        <v>2.5.1.4</v>
      </c>
      <c r="X31" s="651"/>
      <c r="Y31" s="543" t="str">
        <f t="shared" si="6"/>
        <v>2.5.1.4.1</v>
      </c>
      <c r="Z31" s="594"/>
      <c r="AA31" s="545"/>
      <c r="AB31" s="545"/>
    </row>
    <row r="32" spans="1:28" s="192" customFormat="1" ht="27.1" x14ac:dyDescent="0.25">
      <c r="A32" s="193"/>
      <c r="B32" s="611" t="str">
        <f t="shared" si="0"/>
        <v xml:space="preserve">Is the KYC data verified at the time of registration, by the registering agent or by the provider, by viewing or copying suitable ID documentation?
</v>
      </c>
      <c r="C32" s="196"/>
      <c r="D32" s="620" t="s">
        <v>367</v>
      </c>
      <c r="E32" s="546" t="s">
        <v>520</v>
      </c>
      <c r="F32" s="1049" t="s">
        <v>2658</v>
      </c>
      <c r="G32" s="595" t="s">
        <v>521</v>
      </c>
      <c r="H32" s="601" t="s">
        <v>522</v>
      </c>
      <c r="I32" s="196"/>
      <c r="J32" s="549" t="s">
        <v>367</v>
      </c>
      <c r="K32" s="550" t="str">
        <f t="shared" si="1"/>
        <v>2.5.1.5</v>
      </c>
      <c r="L32" s="1068" t="s">
        <v>2659</v>
      </c>
      <c r="M32" s="543" t="str">
        <f t="shared" si="2"/>
        <v>2.5.1.5.1</v>
      </c>
      <c r="N32" s="582" t="s">
        <v>523</v>
      </c>
      <c r="O32" s="196"/>
      <c r="P32" s="620"/>
      <c r="Q32" s="550" t="str">
        <f t="shared" si="3"/>
        <v>2.5.1.5</v>
      </c>
      <c r="R32" s="1049" t="s">
        <v>2660</v>
      </c>
      <c r="S32" s="543" t="str">
        <f t="shared" si="4"/>
        <v>2.5.1.5.1</v>
      </c>
      <c r="T32" s="601" t="s">
        <v>524</v>
      </c>
      <c r="U32" s="196"/>
      <c r="V32" s="620"/>
      <c r="W32" s="550" t="str">
        <f t="shared" si="5"/>
        <v>2.5.1.5</v>
      </c>
      <c r="X32" s="1041"/>
      <c r="Y32" s="543" t="str">
        <f t="shared" si="6"/>
        <v>2.5.1.5.1</v>
      </c>
      <c r="Z32" s="594"/>
      <c r="AA32" s="545"/>
      <c r="AB32" s="545"/>
    </row>
    <row r="33" spans="1:28" s="192" customFormat="1" ht="40.65" x14ac:dyDescent="0.25">
      <c r="A33" s="193"/>
      <c r="B33" s="611" t="str">
        <f t="shared" si="0"/>
        <v xml:space="preserve">Is basic system-enforced verification performed to ensure completeness and to spot obvious issues (e.g. Date of Birth is a valid date, all fields completed)?
</v>
      </c>
      <c r="C33" s="196"/>
      <c r="D33" s="620" t="s">
        <v>367</v>
      </c>
      <c r="E33" s="546" t="s">
        <v>520</v>
      </c>
      <c r="F33" s="1049"/>
      <c r="G33" s="547" t="s">
        <v>525</v>
      </c>
      <c r="H33" s="558" t="s">
        <v>526</v>
      </c>
      <c r="I33" s="196"/>
      <c r="J33" s="549" t="s">
        <v>367</v>
      </c>
      <c r="K33" s="550" t="str">
        <f t="shared" si="1"/>
        <v>2.5.1.5</v>
      </c>
      <c r="L33" s="1069">
        <v>0</v>
      </c>
      <c r="M33" s="551" t="str">
        <f t="shared" si="2"/>
        <v>2.5.1.5.2</v>
      </c>
      <c r="N33" s="558" t="s">
        <v>527</v>
      </c>
      <c r="O33" s="196"/>
      <c r="P33" s="620"/>
      <c r="Q33" s="550" t="str">
        <f t="shared" si="3"/>
        <v>2.5.1.5</v>
      </c>
      <c r="R33" s="1049"/>
      <c r="S33" s="551" t="str">
        <f t="shared" si="4"/>
        <v>2.5.1.5.2</v>
      </c>
      <c r="T33" s="558" t="s">
        <v>528</v>
      </c>
      <c r="U33" s="196"/>
      <c r="V33" s="620"/>
      <c r="W33" s="550" t="str">
        <f t="shared" si="5"/>
        <v>2.5.1.5</v>
      </c>
      <c r="X33" s="1049"/>
      <c r="Y33" s="551" t="str">
        <f t="shared" si="6"/>
        <v>2.5.1.5.2</v>
      </c>
      <c r="Z33" s="558"/>
      <c r="AA33" s="545"/>
      <c r="AB33" s="545"/>
    </row>
    <row r="34" spans="1:28" s="192" customFormat="1" ht="41.35" thickBot="1" x14ac:dyDescent="0.3">
      <c r="A34" s="190"/>
      <c r="B34" s="535" t="str">
        <f t="shared" si="0"/>
        <v xml:space="preserve">If regulation permits accounts to be opened without immediate verification of KYC data, is account functionality limited (through measures such as lower transaction and/or balance limits, limits on permitted services, etc.) to mitigate risk?
</v>
      </c>
      <c r="C34" s="196"/>
      <c r="D34" s="620" t="s">
        <v>367</v>
      </c>
      <c r="E34" s="546" t="s">
        <v>520</v>
      </c>
      <c r="F34" s="1049"/>
      <c r="G34" s="649" t="s">
        <v>529</v>
      </c>
      <c r="H34" s="622" t="s">
        <v>530</v>
      </c>
      <c r="I34" s="196"/>
      <c r="J34" s="549" t="s">
        <v>367</v>
      </c>
      <c r="K34" s="550" t="str">
        <f t="shared" si="1"/>
        <v>2.5.1.5</v>
      </c>
      <c r="L34" s="1069"/>
      <c r="M34" s="650" t="str">
        <f t="shared" si="2"/>
        <v>2.5.1.5.3</v>
      </c>
      <c r="N34" s="622" t="s">
        <v>531</v>
      </c>
      <c r="O34" s="196"/>
      <c r="P34" s="620"/>
      <c r="Q34" s="550" t="str">
        <f t="shared" si="3"/>
        <v>2.5.1.5</v>
      </c>
      <c r="R34" s="1049"/>
      <c r="S34" s="650" t="str">
        <f t="shared" si="4"/>
        <v>2.5.1.5.3</v>
      </c>
      <c r="T34" s="622" t="s">
        <v>532</v>
      </c>
      <c r="U34" s="196"/>
      <c r="V34" s="620"/>
      <c r="W34" s="550" t="str">
        <f t="shared" si="5"/>
        <v>2.5.1.5</v>
      </c>
      <c r="X34" s="1049"/>
      <c r="Y34" s="650" t="str">
        <f t="shared" si="6"/>
        <v>2.5.1.5.3</v>
      </c>
      <c r="Z34" s="558"/>
      <c r="AA34" s="545"/>
      <c r="AB34" s="545"/>
    </row>
    <row r="35" spans="1:28" s="192" customFormat="1" ht="25.5" customHeight="1" x14ac:dyDescent="0.25">
      <c r="A35" s="193"/>
      <c r="B35" s="535" t="str">
        <f t="shared" si="0"/>
        <v xml:space="preserve">Are transaction and balance limits assigned to each KYC tier of customer accounts and enforced by the system?
</v>
      </c>
      <c r="C35" s="196"/>
      <c r="D35" s="1045" t="s">
        <v>533</v>
      </c>
      <c r="E35" s="546" t="s">
        <v>534</v>
      </c>
      <c r="F35" s="1039" t="s">
        <v>2661</v>
      </c>
      <c r="G35" s="595" t="s">
        <v>535</v>
      </c>
      <c r="H35" s="594" t="s">
        <v>536</v>
      </c>
      <c r="I35" s="196"/>
      <c r="J35" s="1051" t="s">
        <v>537</v>
      </c>
      <c r="K35" s="550" t="str">
        <f t="shared" si="1"/>
        <v>2.5.2.1</v>
      </c>
      <c r="L35" s="1049" t="s">
        <v>2662</v>
      </c>
      <c r="M35" s="543" t="str">
        <f t="shared" si="2"/>
        <v>2.5.2.1.1</v>
      </c>
      <c r="N35" s="582" t="s">
        <v>538</v>
      </c>
      <c r="O35" s="196"/>
      <c r="P35" s="1045" t="s">
        <v>539</v>
      </c>
      <c r="Q35" s="550" t="str">
        <f t="shared" si="3"/>
        <v>2.5.2.1</v>
      </c>
      <c r="R35" s="1039" t="s">
        <v>2663</v>
      </c>
      <c r="S35" s="543" t="str">
        <f t="shared" si="4"/>
        <v>2.5.2.1.1</v>
      </c>
      <c r="T35" s="594" t="s">
        <v>540</v>
      </c>
      <c r="U35" s="196"/>
      <c r="V35" s="1066"/>
      <c r="W35" s="550" t="str">
        <f t="shared" si="5"/>
        <v>2.5.2.1</v>
      </c>
      <c r="X35" s="1039"/>
      <c r="Y35" s="543" t="str">
        <f t="shared" si="6"/>
        <v>2.5.2.1.1</v>
      </c>
      <c r="Z35" s="594"/>
      <c r="AA35" s="545"/>
      <c r="AB35" s="545"/>
    </row>
    <row r="36" spans="1:28" s="192" customFormat="1" ht="27.8" thickBot="1" x14ac:dyDescent="0.3">
      <c r="A36" s="190"/>
      <c r="B36" s="535" t="str">
        <f t="shared" ref="B36:B59" si="7">CHOOSE(LanguageNumber,H36,N36,T36,Z36)&amp;CarriageReturn</f>
        <v xml:space="preserve">Do higher transaction/balance limits (if applicable) require more KYC and stronger verification?
</v>
      </c>
      <c r="C36" s="196"/>
      <c r="D36" s="1045"/>
      <c r="E36" s="546" t="s">
        <v>534</v>
      </c>
      <c r="F36" s="1039"/>
      <c r="G36" s="649" t="s">
        <v>541</v>
      </c>
      <c r="H36" s="558" t="s">
        <v>542</v>
      </c>
      <c r="I36" s="196"/>
      <c r="J36" s="1051"/>
      <c r="K36" s="550" t="str">
        <f t="shared" si="1"/>
        <v>2.5.2.1</v>
      </c>
      <c r="L36" s="1064"/>
      <c r="M36" s="650" t="str">
        <f t="shared" si="2"/>
        <v>2.5.2.1.2</v>
      </c>
      <c r="N36" s="622" t="s">
        <v>543</v>
      </c>
      <c r="O36" s="196"/>
      <c r="P36" s="1045"/>
      <c r="Q36" s="550" t="str">
        <f t="shared" si="3"/>
        <v>2.5.2.1</v>
      </c>
      <c r="R36" s="1039"/>
      <c r="S36" s="650" t="str">
        <f t="shared" si="4"/>
        <v>2.5.2.1.2</v>
      </c>
      <c r="T36" s="558" t="s">
        <v>544</v>
      </c>
      <c r="U36" s="196"/>
      <c r="V36" s="1045"/>
      <c r="W36" s="550" t="str">
        <f t="shared" si="5"/>
        <v>2.5.2.1</v>
      </c>
      <c r="X36" s="1039"/>
      <c r="Y36" s="650" t="str">
        <f t="shared" si="6"/>
        <v>2.5.2.1.2</v>
      </c>
      <c r="Z36" s="558"/>
      <c r="AA36" s="545"/>
      <c r="AB36" s="545"/>
    </row>
    <row r="37" spans="1:28" s="192" customFormat="1" ht="25.5" customHeight="1" x14ac:dyDescent="0.25">
      <c r="A37" s="193"/>
      <c r="B37" s="535" t="str">
        <f t="shared" si="7"/>
        <v xml:space="preserve">Is there documentation that specifies the situations when accounts should be blocked?
</v>
      </c>
      <c r="C37" s="196"/>
      <c r="D37" s="1044" t="s">
        <v>545</v>
      </c>
      <c r="E37" s="537" t="s">
        <v>546</v>
      </c>
      <c r="F37" s="1041" t="s">
        <v>2664</v>
      </c>
      <c r="G37" s="538" t="s">
        <v>547</v>
      </c>
      <c r="H37" s="581" t="s">
        <v>548</v>
      </c>
      <c r="I37" s="196"/>
      <c r="J37" s="1067" t="s">
        <v>549</v>
      </c>
      <c r="K37" s="542" t="str">
        <f t="shared" ref="K37:K47" si="8">$E37</f>
        <v>2.5.3.1</v>
      </c>
      <c r="L37" s="1041" t="s">
        <v>2665</v>
      </c>
      <c r="M37" s="543" t="str">
        <f t="shared" ref="M37:M47" si="9">$G37</f>
        <v>2.5.3.1.1</v>
      </c>
      <c r="N37" s="582" t="s">
        <v>550</v>
      </c>
      <c r="O37" s="196"/>
      <c r="P37" s="1044" t="s">
        <v>551</v>
      </c>
      <c r="Q37" s="542" t="str">
        <f t="shared" ref="Q37:Q47" si="10">$E37</f>
        <v>2.5.3.1</v>
      </c>
      <c r="R37" s="1041" t="s">
        <v>2666</v>
      </c>
      <c r="S37" s="543" t="str">
        <f t="shared" ref="S37:S59" si="11">$G37</f>
        <v>2.5.3.1.1</v>
      </c>
      <c r="T37" s="581" t="s">
        <v>552</v>
      </c>
      <c r="U37" s="196"/>
      <c r="V37" s="1066"/>
      <c r="W37" s="542" t="str">
        <f t="shared" ref="W37:W59" si="12">$E37</f>
        <v>2.5.3.1</v>
      </c>
      <c r="X37" s="1041"/>
      <c r="Y37" s="543" t="str">
        <f t="shared" ref="Y37:Y59" si="13">$G37</f>
        <v>2.5.3.1.1</v>
      </c>
      <c r="Z37" s="581"/>
      <c r="AA37" s="545"/>
      <c r="AB37" s="545"/>
    </row>
    <row r="38" spans="1:28" s="192" customFormat="1" ht="27.1" x14ac:dyDescent="0.25">
      <c r="A38" s="193"/>
      <c r="B38" s="535" t="str">
        <f t="shared" si="7"/>
        <v xml:space="preserve">Is account-blocking enforced if required to do so by a competent authority?
</v>
      </c>
      <c r="C38" s="196"/>
      <c r="D38" s="1045"/>
      <c r="E38" s="546" t="s">
        <v>546</v>
      </c>
      <c r="F38" s="1049"/>
      <c r="G38" s="547" t="s">
        <v>553</v>
      </c>
      <c r="H38" s="558" t="s">
        <v>554</v>
      </c>
      <c r="I38" s="196"/>
      <c r="J38" s="1067">
        <v>0</v>
      </c>
      <c r="K38" s="550" t="str">
        <f t="shared" si="8"/>
        <v>2.5.3.1</v>
      </c>
      <c r="L38" s="1064">
        <v>0</v>
      </c>
      <c r="M38" s="551" t="str">
        <f t="shared" si="9"/>
        <v>2.5.3.1.2</v>
      </c>
      <c r="N38" s="558" t="s">
        <v>555</v>
      </c>
      <c r="O38" s="196"/>
      <c r="P38" s="1045"/>
      <c r="Q38" s="550" t="str">
        <f t="shared" si="10"/>
        <v>2.5.3.1</v>
      </c>
      <c r="R38" s="1049"/>
      <c r="S38" s="551" t="str">
        <f t="shared" si="11"/>
        <v>2.5.3.1.2</v>
      </c>
      <c r="T38" s="558" t="s">
        <v>556</v>
      </c>
      <c r="U38" s="196"/>
      <c r="V38" s="1045"/>
      <c r="W38" s="550" t="str">
        <f t="shared" si="12"/>
        <v>2.5.3.1</v>
      </c>
      <c r="X38" s="1049"/>
      <c r="Y38" s="551" t="str">
        <f t="shared" si="13"/>
        <v>2.5.3.1.2</v>
      </c>
      <c r="Z38" s="558"/>
      <c r="AA38" s="545"/>
      <c r="AB38" s="545"/>
    </row>
    <row r="39" spans="1:28" s="192" customFormat="1" ht="41.35" thickBot="1" x14ac:dyDescent="0.3">
      <c r="A39" s="193"/>
      <c r="B39" s="535" t="str">
        <f t="shared" si="7"/>
        <v xml:space="preserve">Is account-blocking enforced if an account has become compromised or when a trigger event has occurred on the account which indicates ML/TF or fraud may have occurred?
</v>
      </c>
      <c r="C39" s="196"/>
      <c r="D39" s="1045"/>
      <c r="E39" s="546" t="s">
        <v>546</v>
      </c>
      <c r="F39" s="1049"/>
      <c r="G39" s="547" t="s">
        <v>557</v>
      </c>
      <c r="H39" s="558" t="s">
        <v>558</v>
      </c>
      <c r="I39" s="196"/>
      <c r="J39" s="1067">
        <v>0</v>
      </c>
      <c r="K39" s="550" t="str">
        <f t="shared" si="8"/>
        <v>2.5.3.1</v>
      </c>
      <c r="L39" s="1064">
        <v>0</v>
      </c>
      <c r="M39" s="551" t="str">
        <f t="shared" si="9"/>
        <v>2.5.3.1.3</v>
      </c>
      <c r="N39" s="558" t="s">
        <v>559</v>
      </c>
      <c r="O39" s="196"/>
      <c r="P39" s="1045"/>
      <c r="Q39" s="556" t="str">
        <f t="shared" si="10"/>
        <v>2.5.3.1</v>
      </c>
      <c r="R39" s="1049"/>
      <c r="S39" s="551" t="str">
        <f t="shared" si="11"/>
        <v>2.5.3.1.3</v>
      </c>
      <c r="T39" s="558" t="s">
        <v>560</v>
      </c>
      <c r="U39" s="196"/>
      <c r="V39" s="1045"/>
      <c r="W39" s="550" t="str">
        <f t="shared" si="12"/>
        <v>2.5.3.1</v>
      </c>
      <c r="X39" s="1049"/>
      <c r="Y39" s="551" t="str">
        <f t="shared" si="13"/>
        <v>2.5.3.1.3</v>
      </c>
      <c r="Z39" s="558"/>
      <c r="AA39" s="545"/>
      <c r="AB39" s="545"/>
    </row>
    <row r="40" spans="1:28" s="192" customFormat="1" ht="38.35" customHeight="1" x14ac:dyDescent="0.25">
      <c r="A40" s="193"/>
      <c r="B40" s="535" t="str">
        <f t="shared" si="7"/>
        <v xml:space="preserve">Has a documented account-screening process been implemented to ensure that all accounts (including customer, agent and business accounts) are screened against appropriate watch lists?
</v>
      </c>
      <c r="C40" s="196"/>
      <c r="D40" s="1045" t="s">
        <v>561</v>
      </c>
      <c r="E40" s="546" t="s">
        <v>562</v>
      </c>
      <c r="F40" s="1039" t="s">
        <v>2667</v>
      </c>
      <c r="G40" s="547" t="s">
        <v>563</v>
      </c>
      <c r="H40" s="558" t="s">
        <v>564</v>
      </c>
      <c r="I40" s="196"/>
      <c r="J40" s="1067" t="s">
        <v>565</v>
      </c>
      <c r="K40" s="550" t="str">
        <f t="shared" si="8"/>
        <v>2.5.4.1</v>
      </c>
      <c r="L40" s="1049" t="s">
        <v>2668</v>
      </c>
      <c r="M40" s="543" t="str">
        <f t="shared" si="9"/>
        <v>2.5.4.1.1</v>
      </c>
      <c r="N40" s="582" t="s">
        <v>566</v>
      </c>
      <c r="O40" s="196"/>
      <c r="P40" s="1045" t="s">
        <v>567</v>
      </c>
      <c r="Q40" s="550" t="str">
        <f t="shared" si="10"/>
        <v>2.5.4.1</v>
      </c>
      <c r="R40" s="1039" t="s">
        <v>2669</v>
      </c>
      <c r="S40" s="543" t="str">
        <f t="shared" si="11"/>
        <v>2.5.4.1.1</v>
      </c>
      <c r="T40" s="558" t="s">
        <v>568</v>
      </c>
      <c r="U40" s="196"/>
      <c r="V40" s="1066"/>
      <c r="W40" s="550" t="str">
        <f t="shared" si="12"/>
        <v>2.5.4.1</v>
      </c>
      <c r="X40" s="1039"/>
      <c r="Y40" s="543" t="str">
        <f t="shared" si="13"/>
        <v>2.5.4.1.1</v>
      </c>
      <c r="Z40" s="594"/>
      <c r="AA40" s="545"/>
      <c r="AB40" s="545"/>
    </row>
    <row r="41" spans="1:28" s="192" customFormat="1" ht="27.1" x14ac:dyDescent="0.25">
      <c r="A41" s="193"/>
      <c r="B41" s="535" t="str">
        <f t="shared" si="7"/>
        <v xml:space="preserve">Does the account-screening process ensure that screening is performed within a short period of time following account opening?
</v>
      </c>
      <c r="C41" s="196"/>
      <c r="D41" s="1045"/>
      <c r="E41" s="546" t="s">
        <v>562</v>
      </c>
      <c r="F41" s="1039"/>
      <c r="G41" s="547" t="s">
        <v>569</v>
      </c>
      <c r="H41" s="558" t="s">
        <v>570</v>
      </c>
      <c r="I41" s="196"/>
      <c r="J41" s="1067">
        <v>0</v>
      </c>
      <c r="K41" s="550" t="str">
        <f t="shared" si="8"/>
        <v>2.5.4.1</v>
      </c>
      <c r="L41" s="1064">
        <v>0</v>
      </c>
      <c r="M41" s="551" t="str">
        <f t="shared" si="9"/>
        <v>2.5.4.1.2</v>
      </c>
      <c r="N41" s="622" t="s">
        <v>571</v>
      </c>
      <c r="O41" s="196"/>
      <c r="P41" s="1045"/>
      <c r="Q41" s="550" t="str">
        <f t="shared" si="10"/>
        <v>2.5.4.1</v>
      </c>
      <c r="R41" s="1039"/>
      <c r="S41" s="551" t="str">
        <f t="shared" si="11"/>
        <v>2.5.4.1.2</v>
      </c>
      <c r="T41" s="558" t="s">
        <v>572</v>
      </c>
      <c r="U41" s="196"/>
      <c r="V41" s="1045"/>
      <c r="W41" s="550" t="str">
        <f t="shared" si="12"/>
        <v>2.5.4.1</v>
      </c>
      <c r="X41" s="1039"/>
      <c r="Y41" s="551" t="str">
        <f t="shared" si="13"/>
        <v>2.5.4.1.2</v>
      </c>
      <c r="Z41" s="558"/>
      <c r="AA41" s="545"/>
      <c r="AB41" s="545"/>
    </row>
    <row r="42" spans="1:28" s="192" customFormat="1" ht="41.35" thickBot="1" x14ac:dyDescent="0.3">
      <c r="A42" s="193"/>
      <c r="B42" s="535" t="str">
        <f t="shared" si="7"/>
        <v xml:space="preserve">Does the account-screening process ensure that in case a confirmed match is found against a mandatory watchlist, the account is blocked within one day and appropriate action taken on such accounts and their owners?
</v>
      </c>
      <c r="C42" s="196"/>
      <c r="D42" s="1045"/>
      <c r="E42" s="546" t="s">
        <v>562</v>
      </c>
      <c r="F42" s="1039"/>
      <c r="G42" s="547" t="s">
        <v>573</v>
      </c>
      <c r="H42" s="558" t="s">
        <v>574</v>
      </c>
      <c r="I42" s="196"/>
      <c r="J42" s="1067"/>
      <c r="K42" s="550" t="str">
        <f t="shared" si="8"/>
        <v>2.5.4.1</v>
      </c>
      <c r="L42" s="1064"/>
      <c r="M42" s="551" t="str">
        <f t="shared" si="9"/>
        <v>2.5.4.1.3</v>
      </c>
      <c r="N42" s="622" t="s">
        <v>575</v>
      </c>
      <c r="O42" s="196"/>
      <c r="P42" s="1045"/>
      <c r="Q42" s="550" t="str">
        <f t="shared" si="10"/>
        <v>2.5.4.1</v>
      </c>
      <c r="R42" s="1039"/>
      <c r="S42" s="551" t="str">
        <f t="shared" si="11"/>
        <v>2.5.4.1.3</v>
      </c>
      <c r="T42" s="558" t="s">
        <v>576</v>
      </c>
      <c r="U42" s="196"/>
      <c r="V42" s="1045"/>
      <c r="W42" s="550" t="str">
        <f t="shared" si="12"/>
        <v>2.5.4.1</v>
      </c>
      <c r="X42" s="1039"/>
      <c r="Y42" s="551" t="str">
        <f t="shared" si="13"/>
        <v>2.5.4.1.3</v>
      </c>
      <c r="Z42" s="558"/>
      <c r="AA42" s="545"/>
      <c r="AB42" s="545"/>
    </row>
    <row r="43" spans="1:28" s="192" customFormat="1" ht="25.5" customHeight="1" x14ac:dyDescent="0.25">
      <c r="A43" s="193"/>
      <c r="B43" s="535" t="str">
        <f t="shared" si="7"/>
        <v xml:space="preserve">Is there a policy stating that all agents must be trained in AML/CFT procedures before they start operating?
</v>
      </c>
      <c r="C43" s="196"/>
      <c r="D43" s="1044" t="s">
        <v>577</v>
      </c>
      <c r="E43" s="661" t="s">
        <v>578</v>
      </c>
      <c r="F43" s="1038" t="s">
        <v>2670</v>
      </c>
      <c r="G43" s="538" t="s">
        <v>579</v>
      </c>
      <c r="H43" s="581" t="s">
        <v>580</v>
      </c>
      <c r="I43" s="196"/>
      <c r="J43" s="1065" t="s">
        <v>581</v>
      </c>
      <c r="K43" s="542" t="str">
        <f t="shared" si="8"/>
        <v>2.6.1.1</v>
      </c>
      <c r="L43" s="1038" t="s">
        <v>2671</v>
      </c>
      <c r="M43" s="543" t="str">
        <f t="shared" si="9"/>
        <v>2.6.1.1.1</v>
      </c>
      <c r="N43" s="581" t="s">
        <v>582</v>
      </c>
      <c r="O43" s="196"/>
      <c r="P43" s="1044" t="s">
        <v>583</v>
      </c>
      <c r="Q43" s="542" t="str">
        <f t="shared" si="10"/>
        <v>2.6.1.1</v>
      </c>
      <c r="R43" s="1038" t="s">
        <v>2672</v>
      </c>
      <c r="S43" s="543" t="str">
        <f t="shared" si="11"/>
        <v>2.6.1.1.1</v>
      </c>
      <c r="T43" s="581" t="s">
        <v>584</v>
      </c>
      <c r="U43" s="196"/>
      <c r="V43" s="1044"/>
      <c r="W43" s="542" t="str">
        <f t="shared" si="12"/>
        <v>2.6.1.1</v>
      </c>
      <c r="X43" s="1038"/>
      <c r="Y43" s="543" t="str">
        <f t="shared" si="13"/>
        <v>2.6.1.1.1</v>
      </c>
      <c r="Z43" s="581"/>
      <c r="AA43" s="545"/>
      <c r="AB43" s="545"/>
    </row>
    <row r="44" spans="1:28" s="192" customFormat="1" ht="27.1" x14ac:dyDescent="0.25">
      <c r="A44" s="193"/>
      <c r="B44" s="535" t="str">
        <f t="shared" si="7"/>
        <v xml:space="preserve">Does agent training for registering agents include how to conduct proper KYC verification when registering new customers?
</v>
      </c>
      <c r="C44" s="196"/>
      <c r="D44" s="1045"/>
      <c r="E44" s="662" t="s">
        <v>578</v>
      </c>
      <c r="F44" s="1039"/>
      <c r="G44" s="547" t="s">
        <v>585</v>
      </c>
      <c r="H44" s="558" t="s">
        <v>586</v>
      </c>
      <c r="I44" s="196"/>
      <c r="J44" s="1051">
        <v>0</v>
      </c>
      <c r="K44" s="550" t="str">
        <f t="shared" si="8"/>
        <v>2.6.1.1</v>
      </c>
      <c r="L44" s="1039">
        <v>0</v>
      </c>
      <c r="M44" s="551" t="str">
        <f t="shared" si="9"/>
        <v>2.6.1.1.2</v>
      </c>
      <c r="N44" s="558" t="s">
        <v>587</v>
      </c>
      <c r="O44" s="196"/>
      <c r="P44" s="1045"/>
      <c r="Q44" s="550" t="str">
        <f t="shared" si="10"/>
        <v>2.6.1.1</v>
      </c>
      <c r="R44" s="1039"/>
      <c r="S44" s="551" t="str">
        <f t="shared" si="11"/>
        <v>2.6.1.1.2</v>
      </c>
      <c r="T44" s="558" t="s">
        <v>588</v>
      </c>
      <c r="U44" s="196"/>
      <c r="V44" s="1045"/>
      <c r="W44" s="550" t="str">
        <f t="shared" si="12"/>
        <v>2.6.1.1</v>
      </c>
      <c r="X44" s="1039"/>
      <c r="Y44" s="551" t="str">
        <f t="shared" si="13"/>
        <v>2.6.1.1.2</v>
      </c>
      <c r="Z44" s="558"/>
      <c r="AA44" s="545"/>
      <c r="AB44" s="545"/>
    </row>
    <row r="45" spans="1:28" s="192" customFormat="1" ht="27.8" thickBot="1" x14ac:dyDescent="0.3">
      <c r="A45" s="193"/>
      <c r="B45" s="535" t="str">
        <f t="shared" si="7"/>
        <v xml:space="preserve">Do contractual arrangements require agents to implement appropriate AML/CFT processes and to train their staff members accordingly?
</v>
      </c>
      <c r="C45" s="196"/>
      <c r="D45" s="1045"/>
      <c r="E45" s="662" t="s">
        <v>578</v>
      </c>
      <c r="F45" s="1039"/>
      <c r="G45" s="663" t="s">
        <v>589</v>
      </c>
      <c r="H45" s="561" t="s">
        <v>590</v>
      </c>
      <c r="I45" s="196"/>
      <c r="J45" s="1051">
        <v>0</v>
      </c>
      <c r="K45" s="590" t="str">
        <f t="shared" si="8"/>
        <v>2.6.1.1</v>
      </c>
      <c r="L45" s="1040">
        <v>0</v>
      </c>
      <c r="M45" s="591" t="str">
        <f t="shared" si="9"/>
        <v>2.6.1.1.3</v>
      </c>
      <c r="N45" s="592" t="s">
        <v>591</v>
      </c>
      <c r="O45" s="196"/>
      <c r="P45" s="1045"/>
      <c r="Q45" s="590" t="str">
        <f t="shared" si="10"/>
        <v>2.6.1.1</v>
      </c>
      <c r="R45" s="1039"/>
      <c r="S45" s="591" t="str">
        <f t="shared" si="11"/>
        <v>2.6.1.1.3</v>
      </c>
      <c r="T45" s="561" t="s">
        <v>592</v>
      </c>
      <c r="U45" s="196"/>
      <c r="V45" s="1045"/>
      <c r="W45" s="590" t="str">
        <f t="shared" si="12"/>
        <v>2.6.1.1</v>
      </c>
      <c r="X45" s="1040"/>
      <c r="Y45" s="591" t="str">
        <f t="shared" si="13"/>
        <v>2.6.1.1.3</v>
      </c>
      <c r="Z45" s="589"/>
      <c r="AA45" s="545"/>
      <c r="AB45" s="545"/>
    </row>
    <row r="46" spans="1:28" s="192" customFormat="1" ht="27.8" thickBot="1" x14ac:dyDescent="0.3">
      <c r="A46" s="193"/>
      <c r="B46" s="535" t="str">
        <f t="shared" si="7"/>
        <v xml:space="preserve">Is there a policy stating that relevant staff must be trained in AML/CFT procedures?
</v>
      </c>
      <c r="C46" s="196"/>
      <c r="D46" s="1045"/>
      <c r="E46" s="664" t="s">
        <v>593</v>
      </c>
      <c r="F46" s="654" t="s">
        <v>2673</v>
      </c>
      <c r="G46" s="538" t="s">
        <v>594</v>
      </c>
      <c r="H46" s="581" t="s">
        <v>595</v>
      </c>
      <c r="I46" s="196"/>
      <c r="J46" s="1051"/>
      <c r="K46" s="550" t="str">
        <f t="shared" si="8"/>
        <v>2.6.1.2</v>
      </c>
      <c r="L46" s="596" t="s">
        <v>2674</v>
      </c>
      <c r="M46" s="543" t="str">
        <f t="shared" si="9"/>
        <v>2.6.1.2.1</v>
      </c>
      <c r="N46" s="581" t="s">
        <v>596</v>
      </c>
      <c r="O46" s="196"/>
      <c r="P46" s="1045"/>
      <c r="Q46" s="550" t="str">
        <f t="shared" si="10"/>
        <v>2.6.1.2</v>
      </c>
      <c r="R46" s="654" t="s">
        <v>2675</v>
      </c>
      <c r="S46" s="543" t="str">
        <f t="shared" si="11"/>
        <v>2.6.1.2.1</v>
      </c>
      <c r="T46" s="581" t="s">
        <v>597</v>
      </c>
      <c r="U46" s="196"/>
      <c r="V46" s="620"/>
      <c r="W46" s="550" t="str">
        <f t="shared" si="12"/>
        <v>2.6.1.2</v>
      </c>
      <c r="X46" s="596"/>
      <c r="Y46" s="543" t="str">
        <f t="shared" si="13"/>
        <v>2.6.1.2.1</v>
      </c>
      <c r="Z46" s="594"/>
      <c r="AA46" s="545"/>
      <c r="AB46" s="545"/>
    </row>
    <row r="47" spans="1:28" s="192" customFormat="1" ht="27.1" x14ac:dyDescent="0.25">
      <c r="A47" s="193"/>
      <c r="B47" s="535" t="str">
        <f t="shared" si="7"/>
        <v xml:space="preserve">Does agent monitoring ensure that all correct KYC details and IDs are captured when registering customers (if applicable)?
</v>
      </c>
      <c r="C47" s="196"/>
      <c r="D47" s="620" t="s">
        <v>598</v>
      </c>
      <c r="E47" s="665" t="s">
        <v>599</v>
      </c>
      <c r="F47" s="654" t="s">
        <v>2676</v>
      </c>
      <c r="G47" s="538" t="s">
        <v>600</v>
      </c>
      <c r="H47" s="581" t="s">
        <v>601</v>
      </c>
      <c r="I47" s="196"/>
      <c r="J47" s="555" t="s">
        <v>602</v>
      </c>
      <c r="K47" s="550" t="str">
        <f t="shared" si="8"/>
        <v>2.6.2.1</v>
      </c>
      <c r="L47" s="596" t="s">
        <v>2677</v>
      </c>
      <c r="M47" s="543" t="str">
        <f t="shared" si="9"/>
        <v>2.6.2.1.1</v>
      </c>
      <c r="N47" s="581" t="s">
        <v>603</v>
      </c>
      <c r="O47" s="196"/>
      <c r="P47" s="620" t="s">
        <v>604</v>
      </c>
      <c r="Q47" s="550" t="str">
        <f t="shared" si="10"/>
        <v>2.6.2.1</v>
      </c>
      <c r="R47" s="654" t="s">
        <v>2678</v>
      </c>
      <c r="S47" s="543" t="str">
        <f t="shared" si="11"/>
        <v>2.6.2.1.1</v>
      </c>
      <c r="T47" s="581" t="s">
        <v>605</v>
      </c>
      <c r="U47" s="196"/>
      <c r="V47" s="666"/>
      <c r="W47" s="550" t="str">
        <f t="shared" si="12"/>
        <v>2.6.2.1</v>
      </c>
      <c r="X47" s="596"/>
      <c r="Y47" s="543" t="str">
        <f t="shared" si="13"/>
        <v>2.6.2.1.1</v>
      </c>
      <c r="Z47" s="594"/>
      <c r="AA47" s="545"/>
      <c r="AB47" s="545"/>
    </row>
    <row r="48" spans="1:28" s="208" customFormat="1" ht="27.8" thickBot="1" x14ac:dyDescent="0.3">
      <c r="A48" s="207"/>
      <c r="B48" s="535" t="str">
        <f t="shared" si="7"/>
        <v xml:space="preserve">Is there a fraud management policy that defines the approach to anticipating, monitoring, assessing, managing and controlling mobile money fraud?
</v>
      </c>
      <c r="C48" s="196"/>
      <c r="D48" s="546" t="s">
        <v>606</v>
      </c>
      <c r="E48" s="563" t="s">
        <v>607</v>
      </c>
      <c r="F48" s="564" t="s">
        <v>2679</v>
      </c>
      <c r="G48" s="667" t="s">
        <v>609</v>
      </c>
      <c r="H48" s="564" t="s">
        <v>610</v>
      </c>
      <c r="I48" s="540"/>
      <c r="J48" s="549" t="s">
        <v>611</v>
      </c>
      <c r="K48" s="590" t="str">
        <f t="shared" ref="K48:K59" si="14">$E48</f>
        <v>2.7.1.1</v>
      </c>
      <c r="L48" s="564" t="s">
        <v>2680</v>
      </c>
      <c r="M48" s="668" t="str">
        <f>G48</f>
        <v>2.7.1.1.1</v>
      </c>
      <c r="N48" s="656" t="s">
        <v>612</v>
      </c>
      <c r="O48" s="196"/>
      <c r="P48" s="546" t="s">
        <v>613</v>
      </c>
      <c r="Q48" s="590" t="str">
        <f t="shared" ref="Q48:Q59" si="15">$E48</f>
        <v>2.7.1.1</v>
      </c>
      <c r="R48" s="564" t="s">
        <v>2681</v>
      </c>
      <c r="S48" s="669" t="str">
        <f t="shared" si="11"/>
        <v>2.7.1.1.1</v>
      </c>
      <c r="T48" s="564" t="s">
        <v>614</v>
      </c>
      <c r="U48" s="196"/>
      <c r="V48" s="555"/>
      <c r="W48" s="670" t="str">
        <f t="shared" si="12"/>
        <v>2.7.1.1</v>
      </c>
      <c r="X48" s="671"/>
      <c r="Y48" s="590" t="str">
        <f t="shared" si="13"/>
        <v>2.7.1.1.1</v>
      </c>
      <c r="Z48" s="672"/>
    </row>
    <row r="49" spans="1:28" s="208" customFormat="1" ht="40.65" x14ac:dyDescent="0.25">
      <c r="A49" s="207"/>
      <c r="B49" s="535" t="str">
        <f t="shared" si="7"/>
        <v xml:space="preserve">Is there a staff training programme that addresses fraud management and fraud awareness, including provider risks, agent risks and customer risks (e.g. social engineering) and anti-fraud processes?
</v>
      </c>
      <c r="C49" s="196"/>
      <c r="D49" s="546" t="s">
        <v>367</v>
      </c>
      <c r="E49" s="593" t="s">
        <v>615</v>
      </c>
      <c r="F49" s="1054" t="s">
        <v>2682</v>
      </c>
      <c r="G49" s="618" t="s">
        <v>616</v>
      </c>
      <c r="H49" s="594" t="s">
        <v>617</v>
      </c>
      <c r="I49" s="540"/>
      <c r="J49" s="549" t="s">
        <v>367</v>
      </c>
      <c r="K49" s="542" t="str">
        <f t="shared" si="14"/>
        <v>2.7.1.2</v>
      </c>
      <c r="L49" s="1057" t="s">
        <v>2683</v>
      </c>
      <c r="M49" s="673" t="str">
        <f>G49</f>
        <v>2.7.1.2.1</v>
      </c>
      <c r="N49" s="594" t="s">
        <v>618</v>
      </c>
      <c r="O49" s="196"/>
      <c r="P49" s="546"/>
      <c r="Q49" s="542" t="str">
        <f t="shared" si="15"/>
        <v>2.7.1.2</v>
      </c>
      <c r="R49" s="1054" t="s">
        <v>2684</v>
      </c>
      <c r="S49" s="674" t="str">
        <f t="shared" si="11"/>
        <v>2.7.1.2.1</v>
      </c>
      <c r="T49" s="594" t="s">
        <v>619</v>
      </c>
      <c r="U49" s="196"/>
      <c r="V49" s="555"/>
      <c r="W49" s="675" t="str">
        <f t="shared" si="12"/>
        <v>2.7.1.2</v>
      </c>
      <c r="X49" s="1061"/>
      <c r="Y49" s="598" t="str">
        <f t="shared" si="13"/>
        <v>2.7.1.2.1</v>
      </c>
      <c r="Z49" s="599"/>
    </row>
    <row r="50" spans="1:28" s="208" customFormat="1" ht="51.7" customHeight="1" thickBot="1" x14ac:dyDescent="0.3">
      <c r="A50" s="207"/>
      <c r="B50" s="535" t="str">
        <f t="shared" si="7"/>
        <v xml:space="preserve">Are agents trained in anti-fraud measures, such as being aware of common frauds, identity checking, and social engineering, and how to report fraud?
[The channel for reporting fraud reporting could be the same as used for reporting suspected ML/TF, security incidents and data privacy breaches]
</v>
      </c>
      <c r="C50" s="196"/>
      <c r="D50" s="546"/>
      <c r="E50" s="546" t="s">
        <v>615</v>
      </c>
      <c r="F50" s="1039"/>
      <c r="G50" s="676" t="s">
        <v>620</v>
      </c>
      <c r="H50" s="596" t="s">
        <v>621</v>
      </c>
      <c r="I50" s="540"/>
      <c r="J50" s="549">
        <v>0</v>
      </c>
      <c r="K50" s="550" t="str">
        <f t="shared" si="14"/>
        <v>2.7.1.2</v>
      </c>
      <c r="L50" s="1064">
        <v>0</v>
      </c>
      <c r="M50" s="677" t="str">
        <f>G50</f>
        <v>2.7.1.2.2</v>
      </c>
      <c r="N50" s="651" t="s">
        <v>622</v>
      </c>
      <c r="O50" s="196"/>
      <c r="P50" s="546"/>
      <c r="Q50" s="550" t="str">
        <f t="shared" si="15"/>
        <v>2.7.1.2</v>
      </c>
      <c r="R50" s="1039"/>
      <c r="S50" s="678" t="str">
        <f t="shared" si="11"/>
        <v>2.7.1.2.2</v>
      </c>
      <c r="T50" s="596" t="s">
        <v>623</v>
      </c>
      <c r="U50" s="196"/>
      <c r="V50" s="555"/>
      <c r="W50" s="679" t="str">
        <f t="shared" si="12"/>
        <v>2.7.1.2</v>
      </c>
      <c r="X50" s="1062"/>
      <c r="Y50" s="550" t="str">
        <f t="shared" si="13"/>
        <v>2.7.1.2.2</v>
      </c>
      <c r="Z50" s="680"/>
    </row>
    <row r="51" spans="1:28" s="208" customFormat="1" ht="27.1" x14ac:dyDescent="0.25">
      <c r="A51" s="207"/>
      <c r="B51" s="535" t="str">
        <f t="shared" si="7"/>
        <v xml:space="preserve">Are all mobile money users notified of the success or failure of all transactions?
</v>
      </c>
      <c r="C51" s="196"/>
      <c r="D51" s="546" t="s">
        <v>367</v>
      </c>
      <c r="E51" s="593" t="s">
        <v>624</v>
      </c>
      <c r="F51" s="1054" t="s">
        <v>2685</v>
      </c>
      <c r="G51" s="618" t="s">
        <v>625</v>
      </c>
      <c r="H51" s="594" t="s">
        <v>626</v>
      </c>
      <c r="I51" s="540"/>
      <c r="J51" s="549" t="s">
        <v>367</v>
      </c>
      <c r="K51" s="542" t="str">
        <f t="shared" si="14"/>
        <v>2.7.1.3</v>
      </c>
      <c r="L51" s="1057" t="s">
        <v>2686</v>
      </c>
      <c r="M51" s="673" t="str">
        <f>G51</f>
        <v>2.7.1.3.1</v>
      </c>
      <c r="N51" s="601" t="s">
        <v>627</v>
      </c>
      <c r="O51" s="196"/>
      <c r="P51" s="546"/>
      <c r="Q51" s="542" t="str">
        <f t="shared" si="15"/>
        <v>2.7.1.3</v>
      </c>
      <c r="R51" s="1054" t="s">
        <v>2687</v>
      </c>
      <c r="S51" s="674" t="str">
        <f t="shared" si="11"/>
        <v>2.7.1.3.1</v>
      </c>
      <c r="T51" s="594" t="s">
        <v>628</v>
      </c>
      <c r="U51" s="196"/>
      <c r="V51" s="555"/>
      <c r="W51" s="675" t="str">
        <f t="shared" si="12"/>
        <v>2.7.1.3</v>
      </c>
      <c r="X51" s="1061"/>
      <c r="Y51" s="598" t="str">
        <f t="shared" si="13"/>
        <v>2.7.1.3.1</v>
      </c>
      <c r="Z51" s="599"/>
    </row>
    <row r="52" spans="1:28" s="192" customFormat="1" ht="27.1" x14ac:dyDescent="0.25">
      <c r="A52" s="193"/>
      <c r="B52" s="535" t="str">
        <f t="shared" si="7"/>
        <v xml:space="preserve">Are transaction confirmation messages sent to both the customer and the agent for cash-in and cash-out transactions?
</v>
      </c>
      <c r="C52" s="196"/>
      <c r="D52" s="620" t="s">
        <v>367</v>
      </c>
      <c r="E52" s="546" t="s">
        <v>624</v>
      </c>
      <c r="F52" s="1039"/>
      <c r="G52" s="547" t="s">
        <v>629</v>
      </c>
      <c r="H52" s="558" t="s">
        <v>630</v>
      </c>
      <c r="I52" s="196"/>
      <c r="J52" s="549" t="s">
        <v>367</v>
      </c>
      <c r="K52" s="550" t="str">
        <f t="shared" si="14"/>
        <v>2.7.1.3</v>
      </c>
      <c r="L52" s="1064"/>
      <c r="M52" s="551" t="str">
        <f t="shared" ref="M52" si="16">$G52</f>
        <v>2.7.1.3.2</v>
      </c>
      <c r="N52" s="558" t="s">
        <v>631</v>
      </c>
      <c r="O52" s="196"/>
      <c r="P52" s="620"/>
      <c r="Q52" s="550" t="str">
        <f t="shared" si="15"/>
        <v>2.7.1.3</v>
      </c>
      <c r="R52" s="1039"/>
      <c r="S52" s="551" t="str">
        <f t="shared" si="11"/>
        <v>2.7.1.3.2</v>
      </c>
      <c r="T52" s="558" t="s">
        <v>632</v>
      </c>
      <c r="U52" s="196"/>
      <c r="V52" s="620"/>
      <c r="W52" s="550" t="str">
        <f t="shared" si="12"/>
        <v>2.7.1.3</v>
      </c>
      <c r="X52" s="1062"/>
      <c r="Y52" s="551" t="str">
        <f t="shared" si="13"/>
        <v>2.7.1.3.2</v>
      </c>
      <c r="Z52" s="558"/>
      <c r="AA52" s="545"/>
      <c r="AB52" s="545"/>
    </row>
    <row r="53" spans="1:28" s="208" customFormat="1" ht="41.35" thickBot="1" x14ac:dyDescent="0.3">
      <c r="A53" s="207"/>
      <c r="B53" s="535" t="str">
        <f t="shared" si="7"/>
        <v xml:space="preserve">Are mobile money account holders notified of key events such as change of security credentials (e.g. PIN replacement) and change of personal information?
</v>
      </c>
      <c r="C53" s="196"/>
      <c r="D53" s="546" t="s">
        <v>367</v>
      </c>
      <c r="E53" s="681" t="s">
        <v>624</v>
      </c>
      <c r="F53" s="1056"/>
      <c r="G53" s="615" t="s">
        <v>633</v>
      </c>
      <c r="H53" s="589" t="s">
        <v>634</v>
      </c>
      <c r="I53" s="540"/>
      <c r="J53" s="549" t="s">
        <v>367</v>
      </c>
      <c r="K53" s="590" t="str">
        <f t="shared" si="14"/>
        <v>2.7.1.3</v>
      </c>
      <c r="L53" s="1060">
        <v>0</v>
      </c>
      <c r="M53" s="682" t="str">
        <f t="shared" ref="M53:M59" si="17">G53</f>
        <v>2.7.1.3.3</v>
      </c>
      <c r="N53" s="589" t="s">
        <v>635</v>
      </c>
      <c r="O53" s="196"/>
      <c r="P53" s="546"/>
      <c r="Q53" s="590" t="str">
        <f t="shared" si="15"/>
        <v>2.7.1.3</v>
      </c>
      <c r="R53" s="1056"/>
      <c r="S53" s="683" t="str">
        <f t="shared" si="11"/>
        <v>2.7.1.3.3</v>
      </c>
      <c r="T53" s="589" t="s">
        <v>636</v>
      </c>
      <c r="U53" s="196"/>
      <c r="V53" s="555"/>
      <c r="W53" s="670" t="str">
        <f t="shared" si="12"/>
        <v>2.7.1.3</v>
      </c>
      <c r="X53" s="1063"/>
      <c r="Y53" s="684" t="str">
        <f t="shared" si="13"/>
        <v>2.7.1.3.3</v>
      </c>
      <c r="Z53" s="685"/>
    </row>
    <row r="54" spans="1:28" s="208" customFormat="1" ht="27.1" x14ac:dyDescent="0.25">
      <c r="A54" s="207"/>
      <c r="B54" s="535" t="str">
        <f t="shared" si="7"/>
        <v xml:space="preserve">Have controls been implemented to protect SIM swaps against impersonation fraud?
</v>
      </c>
      <c r="C54" s="196"/>
      <c r="D54" s="546" t="s">
        <v>367</v>
      </c>
      <c r="E54" s="593" t="s">
        <v>637</v>
      </c>
      <c r="F54" s="1054" t="s">
        <v>2688</v>
      </c>
      <c r="G54" s="618" t="s">
        <v>638</v>
      </c>
      <c r="H54" s="594" t="s">
        <v>639</v>
      </c>
      <c r="I54" s="540"/>
      <c r="J54" s="549" t="s">
        <v>367</v>
      </c>
      <c r="K54" s="542" t="str">
        <f t="shared" si="14"/>
        <v>2.7.1.4</v>
      </c>
      <c r="L54" s="1057" t="s">
        <v>2689</v>
      </c>
      <c r="M54" s="673" t="str">
        <f t="shared" si="17"/>
        <v>2.7.1.4.1</v>
      </c>
      <c r="N54" s="601" t="s">
        <v>640</v>
      </c>
      <c r="O54" s="196"/>
      <c r="P54" s="546"/>
      <c r="Q54" s="542" t="str">
        <f t="shared" si="15"/>
        <v>2.7.1.4</v>
      </c>
      <c r="R54" s="1054" t="s">
        <v>2690</v>
      </c>
      <c r="S54" s="674" t="str">
        <f t="shared" si="11"/>
        <v>2.7.1.4.1</v>
      </c>
      <c r="T54" s="594" t="s">
        <v>641</v>
      </c>
      <c r="U54" s="196"/>
      <c r="V54" s="555"/>
      <c r="W54" s="675" t="str">
        <f t="shared" si="12"/>
        <v>2.7.1.4</v>
      </c>
      <c r="X54" s="1061"/>
      <c r="Y54" s="598" t="str">
        <f t="shared" si="13"/>
        <v>2.7.1.4.1</v>
      </c>
      <c r="Z54" s="599"/>
    </row>
    <row r="55" spans="1:28" s="208" customFormat="1" ht="27.1" x14ac:dyDescent="0.25">
      <c r="A55" s="207"/>
      <c r="B55" s="535" t="str">
        <f t="shared" si="7"/>
        <v xml:space="preserve">Are Agent SIM swaps prohibited or strictly controlled?
</v>
      </c>
      <c r="C55" s="196"/>
      <c r="D55" s="546" t="s">
        <v>367</v>
      </c>
      <c r="E55" s="593" t="s">
        <v>637</v>
      </c>
      <c r="F55" s="1054"/>
      <c r="G55" s="621" t="s">
        <v>642</v>
      </c>
      <c r="H55" s="558" t="s">
        <v>643</v>
      </c>
      <c r="I55" s="540"/>
      <c r="J55" s="549" t="s">
        <v>367</v>
      </c>
      <c r="K55" s="550" t="str">
        <f t="shared" si="14"/>
        <v>2.7.1.4</v>
      </c>
      <c r="L55" s="1058"/>
      <c r="M55" s="686" t="str">
        <f t="shared" si="17"/>
        <v>2.7.1.4.2</v>
      </c>
      <c r="N55" s="622" t="s">
        <v>644</v>
      </c>
      <c r="O55" s="196"/>
      <c r="P55" s="546"/>
      <c r="Q55" s="550" t="str">
        <f t="shared" si="15"/>
        <v>2.7.1.4</v>
      </c>
      <c r="R55" s="1054"/>
      <c r="S55" s="687" t="str">
        <f t="shared" si="11"/>
        <v>2.7.1.4.2</v>
      </c>
      <c r="T55" s="558" t="s">
        <v>645</v>
      </c>
      <c r="U55" s="196"/>
      <c r="V55" s="555"/>
      <c r="W55" s="679" t="str">
        <f t="shared" si="12"/>
        <v>2.7.1.4</v>
      </c>
      <c r="X55" s="1062"/>
      <c r="Y55" s="688" t="str">
        <f t="shared" si="13"/>
        <v>2.7.1.4.2</v>
      </c>
      <c r="Z55" s="689"/>
    </row>
    <row r="56" spans="1:28" s="208" customFormat="1" ht="40.65" x14ac:dyDescent="0.25">
      <c r="A56" s="207"/>
      <c r="B56" s="535" t="str">
        <f t="shared" si="7"/>
        <v xml:space="preserve">Are strict controls enforced on staff that perform PIN changes 
e.g. maker-checker, or restriction by roles, or monitoring of the PIN-change staff.
</v>
      </c>
      <c r="C56" s="196"/>
      <c r="D56" s="546" t="s">
        <v>367</v>
      </c>
      <c r="E56" s="690" t="s">
        <v>637</v>
      </c>
      <c r="F56" s="1055"/>
      <c r="G56" s="621" t="s">
        <v>646</v>
      </c>
      <c r="H56" s="558" t="s">
        <v>647</v>
      </c>
      <c r="I56" s="540"/>
      <c r="J56" s="549" t="s">
        <v>367</v>
      </c>
      <c r="K56" s="550" t="str">
        <f t="shared" si="14"/>
        <v>2.7.1.4</v>
      </c>
      <c r="L56" s="1059">
        <v>0</v>
      </c>
      <c r="M56" s="686" t="str">
        <f t="shared" si="17"/>
        <v>2.7.1.4.3</v>
      </c>
      <c r="N56" s="622" t="s">
        <v>648</v>
      </c>
      <c r="O56" s="196"/>
      <c r="P56" s="546"/>
      <c r="Q56" s="550" t="str">
        <f t="shared" si="15"/>
        <v>2.7.1.4</v>
      </c>
      <c r="R56" s="1055"/>
      <c r="S56" s="687" t="str">
        <f t="shared" si="11"/>
        <v>2.7.1.4.3</v>
      </c>
      <c r="T56" s="558" t="s">
        <v>649</v>
      </c>
      <c r="U56" s="196"/>
      <c r="V56" s="555"/>
      <c r="W56" s="679" t="str">
        <f t="shared" si="12"/>
        <v>2.7.1.4</v>
      </c>
      <c r="X56" s="1062"/>
      <c r="Y56" s="688" t="str">
        <f t="shared" si="13"/>
        <v>2.7.1.4.3</v>
      </c>
      <c r="Z56" s="689"/>
    </row>
    <row r="57" spans="1:28" s="208" customFormat="1" ht="27.8" thickBot="1" x14ac:dyDescent="0.3">
      <c r="A57" s="207"/>
      <c r="B57" s="535" t="str">
        <f t="shared" si="7"/>
        <v xml:space="preserve">Is risk-based monitoring done on SIM swaps and change of PINs, particularly on higher-risk accounts?
</v>
      </c>
      <c r="C57" s="196"/>
      <c r="D57" s="546" t="s">
        <v>367</v>
      </c>
      <c r="E57" s="681" t="s">
        <v>637</v>
      </c>
      <c r="F57" s="1056"/>
      <c r="G57" s="615" t="s">
        <v>650</v>
      </c>
      <c r="H57" s="589" t="s">
        <v>651</v>
      </c>
      <c r="I57" s="540"/>
      <c r="J57" s="549" t="s">
        <v>367</v>
      </c>
      <c r="K57" s="590" t="str">
        <f t="shared" si="14"/>
        <v>2.7.1.4</v>
      </c>
      <c r="L57" s="1060">
        <v>0</v>
      </c>
      <c r="M57" s="682" t="str">
        <f t="shared" si="17"/>
        <v>2.7.1.4.4</v>
      </c>
      <c r="N57" s="592" t="s">
        <v>652</v>
      </c>
      <c r="O57" s="196"/>
      <c r="P57" s="546"/>
      <c r="Q57" s="590" t="str">
        <f t="shared" si="15"/>
        <v>2.7.1.4</v>
      </c>
      <c r="R57" s="1056"/>
      <c r="S57" s="683" t="str">
        <f t="shared" si="11"/>
        <v>2.7.1.4.4</v>
      </c>
      <c r="T57" s="589" t="s">
        <v>653</v>
      </c>
      <c r="U57" s="196"/>
      <c r="V57" s="555"/>
      <c r="W57" s="670" t="str">
        <f t="shared" si="12"/>
        <v>2.7.1.4</v>
      </c>
      <c r="X57" s="1063"/>
      <c r="Y57" s="684" t="str">
        <f t="shared" si="13"/>
        <v>2.7.1.4.4</v>
      </c>
      <c r="Z57" s="685"/>
    </row>
    <row r="58" spans="1:28" s="208" customFormat="1" ht="40.65" x14ac:dyDescent="0.25">
      <c r="A58" s="207"/>
      <c r="B58" s="535" t="str">
        <f t="shared" si="7"/>
        <v xml:space="preserve">Are merchant transactions designed such that customers do not have to enter their PIN or other security credentials on Point of Sale (PoS) devices or websites that are not controlled by the provider or its trusted partners?
</v>
      </c>
      <c r="C58" s="196"/>
      <c r="D58" s="546" t="s">
        <v>367</v>
      </c>
      <c r="E58" s="691" t="s">
        <v>654</v>
      </c>
      <c r="F58" s="581" t="s">
        <v>2691</v>
      </c>
      <c r="G58" s="612" t="s">
        <v>655</v>
      </c>
      <c r="H58" s="581" t="s">
        <v>656</v>
      </c>
      <c r="I58" s="540"/>
      <c r="J58" s="549" t="s">
        <v>367</v>
      </c>
      <c r="K58" s="542" t="str">
        <f t="shared" si="14"/>
        <v>2.7.1.5</v>
      </c>
      <c r="L58" s="582" t="s">
        <v>2692</v>
      </c>
      <c r="M58" s="692" t="str">
        <f t="shared" si="17"/>
        <v>2.7.1.5.1</v>
      </c>
      <c r="N58" s="582" t="s">
        <v>657</v>
      </c>
      <c r="O58" s="196"/>
      <c r="P58" s="546"/>
      <c r="Q58" s="542" t="str">
        <f t="shared" si="15"/>
        <v>2.7.1.5</v>
      </c>
      <c r="R58" s="581" t="s">
        <v>2693</v>
      </c>
      <c r="S58" s="693" t="str">
        <f t="shared" si="11"/>
        <v>2.7.1.5.1</v>
      </c>
      <c r="T58" s="581" t="s">
        <v>658</v>
      </c>
      <c r="U58" s="196"/>
      <c r="V58" s="555"/>
      <c r="W58" s="542" t="str">
        <f t="shared" si="12"/>
        <v>2.7.1.5</v>
      </c>
      <c r="X58" s="694"/>
      <c r="Y58" s="695" t="str">
        <f t="shared" si="13"/>
        <v>2.7.1.5.1</v>
      </c>
      <c r="Z58" s="696"/>
    </row>
    <row r="59" spans="1:28" s="208" customFormat="1" ht="27.8" thickBot="1" x14ac:dyDescent="0.3">
      <c r="A59" s="207"/>
      <c r="B59" s="535" t="str">
        <f t="shared" si="7"/>
        <v xml:space="preserve">Are sanctions applied to agents, businesses, or merchants found to be involved in fraud?
</v>
      </c>
      <c r="C59" s="196"/>
      <c r="D59" s="546" t="s">
        <v>367</v>
      </c>
      <c r="E59" s="563" t="s">
        <v>659</v>
      </c>
      <c r="F59" s="564" t="s">
        <v>2694</v>
      </c>
      <c r="G59" s="667" t="s">
        <v>660</v>
      </c>
      <c r="H59" s="564" t="s">
        <v>661</v>
      </c>
      <c r="I59" s="540"/>
      <c r="J59" s="549" t="s">
        <v>367</v>
      </c>
      <c r="K59" s="590" t="str">
        <f t="shared" si="14"/>
        <v>2.7.1.8</v>
      </c>
      <c r="L59" s="564" t="s">
        <v>2695</v>
      </c>
      <c r="M59" s="668" t="str">
        <f t="shared" si="17"/>
        <v>2.7.1.8.1</v>
      </c>
      <c r="N59" s="697" t="s">
        <v>662</v>
      </c>
      <c r="O59" s="196"/>
      <c r="P59" s="546"/>
      <c r="Q59" s="590" t="str">
        <f t="shared" si="15"/>
        <v>2.7.1.8</v>
      </c>
      <c r="R59" s="564" t="s">
        <v>2696</v>
      </c>
      <c r="S59" s="669" t="str">
        <f t="shared" si="11"/>
        <v>2.7.1.8.1</v>
      </c>
      <c r="T59" s="698" t="s">
        <v>663</v>
      </c>
      <c r="U59" s="196"/>
      <c r="V59" s="555"/>
      <c r="W59" s="670" t="str">
        <f t="shared" si="12"/>
        <v>2.7.1.8</v>
      </c>
      <c r="X59" s="671"/>
      <c r="Y59" s="590" t="str">
        <f t="shared" si="13"/>
        <v>2.7.1.8.1</v>
      </c>
      <c r="Z59" s="671"/>
    </row>
    <row r="60" spans="1:28" s="198" customFormat="1" ht="15" thickBot="1" x14ac:dyDescent="0.3">
      <c r="A60" s="197"/>
      <c r="B60" s="536"/>
      <c r="C60" s="196"/>
      <c r="D60" s="699"/>
      <c r="E60" s="605"/>
      <c r="F60" s="604"/>
      <c r="G60" s="700"/>
      <c r="H60" s="701"/>
      <c r="I60" s="196"/>
      <c r="J60" s="699"/>
      <c r="K60" s="702"/>
      <c r="L60" s="703"/>
      <c r="M60" s="704"/>
      <c r="N60" s="705"/>
      <c r="O60" s="196"/>
      <c r="P60" s="706"/>
      <c r="Q60" s="707"/>
      <c r="R60" s="604"/>
      <c r="S60" s="607"/>
      <c r="T60" s="708"/>
      <c r="U60" s="196"/>
      <c r="V60" s="706"/>
      <c r="W60" s="707"/>
      <c r="X60" s="604"/>
      <c r="Y60" s="607"/>
      <c r="Z60" s="708"/>
      <c r="AA60" s="608"/>
      <c r="AB60" s="608"/>
    </row>
  </sheetData>
  <sheetProtection password="B898" sheet="1" objects="1" scenarios="1" formatColumns="0" formatRows="0"/>
  <mergeCells count="100">
    <mergeCell ref="D4:D6"/>
    <mergeCell ref="F4:F5"/>
    <mergeCell ref="F6:F9"/>
    <mergeCell ref="X10:X11"/>
    <mergeCell ref="F12:F13"/>
    <mergeCell ref="L12:L13"/>
    <mergeCell ref="R12:R13"/>
    <mergeCell ref="X6:X9"/>
    <mergeCell ref="F10:F11"/>
    <mergeCell ref="L10:L11"/>
    <mergeCell ref="R10:R11"/>
    <mergeCell ref="J4:J6"/>
    <mergeCell ref="L4:L5"/>
    <mergeCell ref="P4:P6"/>
    <mergeCell ref="R4:R5"/>
    <mergeCell ref="V4:V6"/>
    <mergeCell ref="X4:X5"/>
    <mergeCell ref="L6:L9"/>
    <mergeCell ref="R6:R9"/>
    <mergeCell ref="X12:X13"/>
    <mergeCell ref="D14:D17"/>
    <mergeCell ref="F14:F17"/>
    <mergeCell ref="J14:J17"/>
    <mergeCell ref="L14:L17"/>
    <mergeCell ref="F18:F19"/>
    <mergeCell ref="L18:L19"/>
    <mergeCell ref="R18:R19"/>
    <mergeCell ref="X18:X19"/>
    <mergeCell ref="P14:P17"/>
    <mergeCell ref="R14:R17"/>
    <mergeCell ref="V14:V17"/>
    <mergeCell ref="X14:X17"/>
    <mergeCell ref="P20:P22"/>
    <mergeCell ref="R20:R24"/>
    <mergeCell ref="V20:V22"/>
    <mergeCell ref="X20:X24"/>
    <mergeCell ref="D20:D22"/>
    <mergeCell ref="F20:F24"/>
    <mergeCell ref="J20:J22"/>
    <mergeCell ref="L20:L24"/>
    <mergeCell ref="X25:X26"/>
    <mergeCell ref="J25:J26"/>
    <mergeCell ref="L25:L26"/>
    <mergeCell ref="P25:P26"/>
    <mergeCell ref="R25:R26"/>
    <mergeCell ref="D28:D29"/>
    <mergeCell ref="J28:J29"/>
    <mergeCell ref="P28:P29"/>
    <mergeCell ref="V28:V29"/>
    <mergeCell ref="V25:V26"/>
    <mergeCell ref="D25:D26"/>
    <mergeCell ref="F25:F26"/>
    <mergeCell ref="D35:D36"/>
    <mergeCell ref="F35:F36"/>
    <mergeCell ref="R32:R34"/>
    <mergeCell ref="X32:X34"/>
    <mergeCell ref="F32:F34"/>
    <mergeCell ref="L32:L34"/>
    <mergeCell ref="V35:V36"/>
    <mergeCell ref="X35:X36"/>
    <mergeCell ref="J35:J36"/>
    <mergeCell ref="L35:L36"/>
    <mergeCell ref="P35:P36"/>
    <mergeCell ref="R35:R36"/>
    <mergeCell ref="P37:P39"/>
    <mergeCell ref="R37:R39"/>
    <mergeCell ref="V37:V39"/>
    <mergeCell ref="X37:X39"/>
    <mergeCell ref="D37:D39"/>
    <mergeCell ref="F37:F39"/>
    <mergeCell ref="J37:J39"/>
    <mergeCell ref="L37:L39"/>
    <mergeCell ref="X40:X42"/>
    <mergeCell ref="D40:D42"/>
    <mergeCell ref="F40:F42"/>
    <mergeCell ref="J40:J42"/>
    <mergeCell ref="L40:L42"/>
    <mergeCell ref="D43:D46"/>
    <mergeCell ref="F43:F45"/>
    <mergeCell ref="P40:P42"/>
    <mergeCell ref="R40:R42"/>
    <mergeCell ref="V40:V42"/>
    <mergeCell ref="F49:F50"/>
    <mergeCell ref="L49:L50"/>
    <mergeCell ref="R49:R50"/>
    <mergeCell ref="X49:X50"/>
    <mergeCell ref="V43:V45"/>
    <mergeCell ref="X43:X45"/>
    <mergeCell ref="J43:J46"/>
    <mergeCell ref="L43:L45"/>
    <mergeCell ref="P43:P46"/>
    <mergeCell ref="R43:R45"/>
    <mergeCell ref="F54:F57"/>
    <mergeCell ref="L54:L57"/>
    <mergeCell ref="R54:R57"/>
    <mergeCell ref="X54:X57"/>
    <mergeCell ref="F51:F53"/>
    <mergeCell ref="L51:L53"/>
    <mergeCell ref="R51:R53"/>
    <mergeCell ref="X51:X53"/>
  </mergeCells>
  <conditionalFormatting sqref="B1 H1:H1048576 B3:B1048576">
    <cfRule type="expression" dxfId="7" priority="21" stopIfTrue="1">
      <formula>#REF!="Recommended"</formula>
    </cfRule>
  </conditionalFormatting>
  <conditionalFormatting sqref="G1:G1048576">
    <cfRule type="expression" priority="22">
      <formula>$G1&lt;&gt;#REF!</formula>
    </cfRule>
  </conditionalFormatting>
  <pageMargins left="0.39370078740157483" right="0.39370078740157483" top="0.39370078740157483" bottom="0.39370078740157483" header="0" footer="0"/>
  <pageSetup paperSize="8" scale="33" fitToHeight="100" orientation="landscape" horizontalDpi="4294967292"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4"/>
  <sheetViews>
    <sheetView showGridLines="0" showZeros="0" zoomScale="90" zoomScaleNormal="90" zoomScalePageLayoutView="90" workbookViewId="0">
      <pane ySplit="3" topLeftCell="A4" activePane="bottomLeft" state="frozen"/>
      <selection activeCell="AJ1" sqref="AJ1:AL1048576"/>
      <selection pane="bottomLeft" activeCell="B3" sqref="B3"/>
    </sheetView>
  </sheetViews>
  <sheetFormatPr defaultColWidth="10.140625" defaultRowHeight="14.3" x14ac:dyDescent="0.25"/>
  <cols>
    <col min="1" max="1" width="0.7109375" style="171" customWidth="1"/>
    <col min="2" max="2" width="125.7109375" style="199" customWidth="1"/>
    <col min="3" max="3" width="2.7109375" style="171" hidden="1" customWidth="1"/>
    <col min="4" max="4" width="12.7109375" style="171" hidden="1" customWidth="1"/>
    <col min="5" max="5" width="7.7109375" style="171" hidden="1" customWidth="1"/>
    <col min="6" max="6" width="55.7109375" style="171" hidden="1" customWidth="1"/>
    <col min="7" max="7" width="7.85546875" style="171" hidden="1" customWidth="1"/>
    <col min="8" max="8" width="47.7109375" style="171" hidden="1" customWidth="1"/>
    <col min="9" max="9" width="2.7109375" style="171" hidden="1" customWidth="1"/>
    <col min="10" max="10" width="12.7109375" style="171" hidden="1" customWidth="1"/>
    <col min="11" max="11" width="7.7109375" style="171" hidden="1" customWidth="1"/>
    <col min="12" max="12" width="55.7109375" style="171" hidden="1" customWidth="1"/>
    <col min="13" max="13" width="8.7109375" style="171" hidden="1" customWidth="1"/>
    <col min="14" max="14" width="47.7109375" style="171" hidden="1" customWidth="1"/>
    <col min="15" max="15" width="2.7109375" style="171" hidden="1" customWidth="1"/>
    <col min="16" max="16" width="12.7109375" style="171" hidden="1" customWidth="1"/>
    <col min="17" max="17" width="7.7109375" style="171" hidden="1" customWidth="1"/>
    <col min="18" max="18" width="55.7109375" style="171" hidden="1" customWidth="1"/>
    <col min="19" max="19" width="8.7109375" style="171" hidden="1" customWidth="1"/>
    <col min="20" max="20" width="47.7109375" style="171" hidden="1" customWidth="1"/>
    <col min="21" max="21" width="2.7109375" style="171" hidden="1" customWidth="1"/>
    <col min="22" max="22" width="13.7109375" style="171" hidden="1" customWidth="1"/>
    <col min="23" max="23" width="7.7109375" style="171" hidden="1" customWidth="1"/>
    <col min="24" max="24" width="55.7109375" style="171" hidden="1" customWidth="1"/>
    <col min="25" max="25" width="8.7109375" style="171" hidden="1" customWidth="1"/>
    <col min="26" max="26" width="47.7109375" style="171" hidden="1" customWidth="1"/>
    <col min="27" max="27" width="0" style="199" hidden="1" customWidth="1"/>
    <col min="28" max="16384" width="10.140625" style="199"/>
  </cols>
  <sheetData>
    <row r="1" spans="1:28" s="162" customFormat="1" ht="5.2" customHeight="1" thickBot="1" x14ac:dyDescent="0.25">
      <c r="C1" s="163"/>
      <c r="D1" s="164" t="s">
        <v>0</v>
      </c>
      <c r="E1" s="164"/>
      <c r="F1" s="164"/>
      <c r="G1" s="164"/>
      <c r="H1" s="164"/>
      <c r="I1" s="163"/>
      <c r="J1" s="165" t="s">
        <v>0</v>
      </c>
      <c r="K1" s="165"/>
      <c r="L1" s="165"/>
      <c r="M1" s="165"/>
      <c r="N1" s="165"/>
      <c r="O1" s="163"/>
      <c r="P1" s="166" t="s">
        <v>0</v>
      </c>
      <c r="Q1" s="166"/>
      <c r="R1" s="166"/>
      <c r="S1" s="166"/>
      <c r="T1" s="166"/>
      <c r="U1" s="163"/>
      <c r="V1" s="168" t="s">
        <v>0</v>
      </c>
      <c r="W1" s="168"/>
      <c r="X1" s="168"/>
      <c r="Y1" s="168"/>
      <c r="Z1" s="168" t="s">
        <v>0</v>
      </c>
    </row>
    <row r="2" spans="1:28" s="169" customFormat="1" ht="41.2" customHeight="1" thickBot="1" x14ac:dyDescent="0.3">
      <c r="B2" s="609" t="str">
        <f>UPPER(Introduction!B14)</f>
        <v>3. PEOPLE:  MANAGE STAFF, AGENTS, AND THIRD PARTIES</v>
      </c>
      <c r="C2" s="167"/>
      <c r="D2" s="174"/>
      <c r="E2" s="174"/>
      <c r="F2" s="174"/>
      <c r="G2" s="174"/>
      <c r="H2" s="174"/>
      <c r="I2" s="196"/>
      <c r="J2" s="173">
        <v>16</v>
      </c>
      <c r="K2" s="174"/>
      <c r="L2" s="173">
        <v>17</v>
      </c>
      <c r="M2" s="174"/>
      <c r="N2" s="173">
        <v>3</v>
      </c>
      <c r="O2" s="196"/>
      <c r="P2" s="174"/>
      <c r="Q2" s="174"/>
      <c r="R2" s="174"/>
      <c r="S2" s="175"/>
      <c r="T2" s="175"/>
      <c r="U2" s="196"/>
      <c r="V2" s="174"/>
      <c r="W2" s="174"/>
      <c r="X2" s="174"/>
      <c r="Y2" s="174"/>
      <c r="Z2" s="174"/>
    </row>
    <row r="3" spans="1:28" s="177" customFormat="1" ht="40.1" customHeight="1" thickBot="1" x14ac:dyDescent="0.3">
      <c r="B3" s="533" t="str">
        <f>CHOOSE(LanguageNumber,H3,N3,T3,Z3)</f>
        <v>Indicator</v>
      </c>
      <c r="C3" s="167"/>
      <c r="D3" s="181" t="s">
        <v>374</v>
      </c>
      <c r="E3" s="181" t="s">
        <v>263</v>
      </c>
      <c r="F3" s="183" t="s">
        <v>264</v>
      </c>
      <c r="G3" s="184" t="s">
        <v>265</v>
      </c>
      <c r="H3" s="183" t="s">
        <v>266</v>
      </c>
      <c r="I3" s="196"/>
      <c r="J3" s="185" t="s">
        <v>267</v>
      </c>
      <c r="K3" s="179" t="s">
        <v>268</v>
      </c>
      <c r="L3" s="179" t="s">
        <v>269</v>
      </c>
      <c r="M3" s="182" t="s">
        <v>270</v>
      </c>
      <c r="N3" s="182" t="s">
        <v>271</v>
      </c>
      <c r="O3" s="196"/>
      <c r="P3" s="181" t="s">
        <v>273</v>
      </c>
      <c r="Q3" s="181" t="s">
        <v>274</v>
      </c>
      <c r="R3" s="183" t="s">
        <v>275</v>
      </c>
      <c r="S3" s="179" t="s">
        <v>276</v>
      </c>
      <c r="T3" s="183" t="s">
        <v>277</v>
      </c>
      <c r="U3" s="196"/>
      <c r="V3" s="185" t="s">
        <v>278</v>
      </c>
      <c r="W3" s="185" t="s">
        <v>264</v>
      </c>
      <c r="X3" s="182" t="s">
        <v>264</v>
      </c>
      <c r="Y3" s="188" t="s">
        <v>279</v>
      </c>
      <c r="Z3" s="179" t="s">
        <v>266</v>
      </c>
    </row>
    <row r="4" spans="1:28" s="192" customFormat="1" ht="25.5" customHeight="1" x14ac:dyDescent="0.25">
      <c r="A4" s="193"/>
      <c r="B4" s="535" t="str">
        <f t="shared" ref="B4:B33" si="0">CHOOSE(LanguageNumber,H4,N4,T4,Z4)&amp;CarriageReturn</f>
        <v xml:space="preserve">Is there a documented staff due diligence process, and is it regularly reviewed and updated as needed?
</v>
      </c>
      <c r="C4" s="167"/>
      <c r="D4" s="1073" t="s">
        <v>665</v>
      </c>
      <c r="E4" s="546" t="s">
        <v>666</v>
      </c>
      <c r="F4" s="1038" t="s">
        <v>2697</v>
      </c>
      <c r="G4" s="691" t="s">
        <v>667</v>
      </c>
      <c r="H4" s="581" t="s">
        <v>668</v>
      </c>
      <c r="I4" s="196"/>
      <c r="J4" s="1070" t="s">
        <v>669</v>
      </c>
      <c r="K4" s="553" t="str">
        <f>$E4</f>
        <v>3.1.1.1</v>
      </c>
      <c r="L4" s="1038" t="s">
        <v>2698</v>
      </c>
      <c r="M4" s="693" t="str">
        <f>$G4</f>
        <v>3.1.1.1.1</v>
      </c>
      <c r="N4" s="696" t="s">
        <v>670</v>
      </c>
      <c r="O4" s="196"/>
      <c r="P4" s="1067" t="s">
        <v>671</v>
      </c>
      <c r="Q4" s="695" t="str">
        <f>$E4</f>
        <v>3.1.1.1</v>
      </c>
      <c r="R4" s="1038" t="s">
        <v>2699</v>
      </c>
      <c r="S4" s="693" t="str">
        <f>$G4</f>
        <v>3.1.1.1.1</v>
      </c>
      <c r="T4" s="581" t="s">
        <v>672</v>
      </c>
      <c r="U4" s="196"/>
      <c r="V4" s="1070"/>
      <c r="W4" s="695" t="str">
        <f>$E4</f>
        <v>3.1.1.1</v>
      </c>
      <c r="X4" s="1038"/>
      <c r="Y4" s="693" t="str">
        <f>$G4</f>
        <v>3.1.1.1.1</v>
      </c>
      <c r="Z4" s="581"/>
      <c r="AA4" s="545"/>
      <c r="AB4" s="545"/>
    </row>
    <row r="5" spans="1:28" s="192" customFormat="1" ht="27.1" x14ac:dyDescent="0.25">
      <c r="A5" s="193"/>
      <c r="B5" s="535" t="str">
        <f t="shared" si="0"/>
        <v xml:space="preserve">Are identification data collected for staff - full name, address, date of birth?
</v>
      </c>
      <c r="C5" s="167"/>
      <c r="D5" s="1073"/>
      <c r="E5" s="554" t="s">
        <v>666</v>
      </c>
      <c r="F5" s="1039"/>
      <c r="G5" s="710" t="s">
        <v>673</v>
      </c>
      <c r="H5" s="594" t="s">
        <v>674</v>
      </c>
      <c r="I5" s="196"/>
      <c r="J5" s="1067">
        <v>0</v>
      </c>
      <c r="K5" s="550" t="str">
        <f t="shared" ref="K5:K29" si="1">$E5</f>
        <v>3.1.1.1</v>
      </c>
      <c r="L5" s="1039"/>
      <c r="M5" s="674" t="str">
        <f t="shared" ref="M5:M29" si="2">$G5</f>
        <v>3.1.1.1.2</v>
      </c>
      <c r="N5" s="599" t="s">
        <v>675</v>
      </c>
      <c r="O5" s="196"/>
      <c r="P5" s="1067"/>
      <c r="Q5" s="550" t="str">
        <f t="shared" ref="Q5:Q29" si="3">$E5</f>
        <v>3.1.1.1</v>
      </c>
      <c r="R5" s="1039"/>
      <c r="S5" s="674" t="str">
        <f t="shared" ref="S5:S29" si="4">$G5</f>
        <v>3.1.1.1.2</v>
      </c>
      <c r="T5" s="594" t="s">
        <v>676</v>
      </c>
      <c r="U5" s="196"/>
      <c r="V5" s="1067"/>
      <c r="W5" s="550" t="str">
        <f t="shared" ref="W5:W29" si="5">$E5</f>
        <v>3.1.1.1</v>
      </c>
      <c r="X5" s="1039"/>
      <c r="Y5" s="674" t="str">
        <f t="shared" ref="Y5:Y29" si="6">$G5</f>
        <v>3.1.1.1.2</v>
      </c>
      <c r="Z5" s="594"/>
      <c r="AA5" s="545"/>
      <c r="AB5" s="545"/>
    </row>
    <row r="6" spans="1:28" s="192" customFormat="1" ht="54.9" thickBot="1" x14ac:dyDescent="0.3">
      <c r="A6" s="193"/>
      <c r="B6" s="535" t="str">
        <f t="shared" si="0"/>
        <v xml:space="preserve">Is a risk-based assessment carried out to determine whether additional due diligence is required (e.g. watchlist screening or additional KYC) for staff in sensitive roles (such as head of mobile money, Finance team, AML staff, Fraud team, and privileged staff account holders (super users or account creation roles)?
</v>
      </c>
      <c r="C6" s="167"/>
      <c r="D6" s="1073"/>
      <c r="E6" s="546" t="s">
        <v>666</v>
      </c>
      <c r="F6" s="1039"/>
      <c r="G6" s="710" t="s">
        <v>677</v>
      </c>
      <c r="H6" s="594" t="s">
        <v>678</v>
      </c>
      <c r="I6" s="196"/>
      <c r="J6" s="1067"/>
      <c r="K6" s="550" t="str">
        <f t="shared" si="1"/>
        <v>3.1.1.1</v>
      </c>
      <c r="L6" s="1039"/>
      <c r="M6" s="674" t="str">
        <f t="shared" si="2"/>
        <v>3.1.1.1.3</v>
      </c>
      <c r="N6" s="599" t="s">
        <v>679</v>
      </c>
      <c r="O6" s="196"/>
      <c r="P6" s="1067"/>
      <c r="Q6" s="550" t="str">
        <f t="shared" si="3"/>
        <v>3.1.1.1</v>
      </c>
      <c r="R6" s="1039"/>
      <c r="S6" s="674" t="str">
        <f t="shared" si="4"/>
        <v>3.1.1.1.3</v>
      </c>
      <c r="T6" s="594" t="s">
        <v>680</v>
      </c>
      <c r="U6" s="196"/>
      <c r="V6" s="1067"/>
      <c r="W6" s="550" t="str">
        <f t="shared" si="5"/>
        <v>3.1.1.1</v>
      </c>
      <c r="X6" s="1039"/>
      <c r="Y6" s="674" t="str">
        <f t="shared" si="6"/>
        <v>3.1.1.1.3</v>
      </c>
      <c r="Z6" s="594"/>
      <c r="AA6" s="545"/>
      <c r="AB6" s="545"/>
    </row>
    <row r="7" spans="1:28" s="192" customFormat="1" ht="27.1" x14ac:dyDescent="0.25">
      <c r="A7" s="193"/>
      <c r="B7" s="535" t="str">
        <f t="shared" si="0"/>
        <v xml:space="preserve">Has a process been implemented to carry out due diligence on all master agents and agent aggregators?
</v>
      </c>
      <c r="C7" s="167"/>
      <c r="D7" s="546" t="s">
        <v>367</v>
      </c>
      <c r="E7" s="537" t="s">
        <v>685</v>
      </c>
      <c r="F7" s="1078" t="s">
        <v>2700</v>
      </c>
      <c r="G7" s="711" t="s">
        <v>681</v>
      </c>
      <c r="H7" s="581" t="s">
        <v>686</v>
      </c>
      <c r="I7" s="196"/>
      <c r="J7" s="549" t="s">
        <v>367</v>
      </c>
      <c r="K7" s="542" t="str">
        <f t="shared" si="1"/>
        <v>3.1.1.4</v>
      </c>
      <c r="L7" s="1096" t="s">
        <v>2701</v>
      </c>
      <c r="M7" s="693" t="str">
        <f t="shared" si="2"/>
        <v>3.1.1.4.1</v>
      </c>
      <c r="N7" s="581" t="s">
        <v>687</v>
      </c>
      <c r="O7" s="196"/>
      <c r="P7" s="549" t="s">
        <v>367</v>
      </c>
      <c r="Q7" s="542" t="str">
        <f t="shared" si="3"/>
        <v>3.1.1.4</v>
      </c>
      <c r="R7" s="1078" t="s">
        <v>2702</v>
      </c>
      <c r="S7" s="693" t="str">
        <f t="shared" si="4"/>
        <v>3.1.1.4.1</v>
      </c>
      <c r="T7" s="581" t="s">
        <v>688</v>
      </c>
      <c r="U7" s="196"/>
      <c r="V7" s="549"/>
      <c r="W7" s="542" t="str">
        <f t="shared" si="5"/>
        <v>3.1.1.4</v>
      </c>
      <c r="X7" s="1098"/>
      <c r="Y7" s="693" t="str">
        <f t="shared" si="6"/>
        <v>3.1.1.4.1</v>
      </c>
      <c r="Z7" s="581"/>
      <c r="AA7" s="545"/>
      <c r="AB7" s="545"/>
    </row>
    <row r="8" spans="1:28" s="192" customFormat="1" ht="40.65" x14ac:dyDescent="0.25">
      <c r="A8" s="193"/>
      <c r="B8" s="535" t="str">
        <f t="shared" si="0"/>
        <v xml:space="preserve">Is identification of owners and senior management of master agents &amp; and agent aggregators collected, including full name, address, and date of birth (with verification of name and DoB)?
</v>
      </c>
      <c r="C8" s="167"/>
      <c r="D8" s="546" t="s">
        <v>367</v>
      </c>
      <c r="E8" s="546" t="s">
        <v>685</v>
      </c>
      <c r="F8" s="1055"/>
      <c r="G8" s="712" t="s">
        <v>682</v>
      </c>
      <c r="H8" s="558" t="s">
        <v>689</v>
      </c>
      <c r="I8" s="196"/>
      <c r="J8" s="549" t="s">
        <v>367</v>
      </c>
      <c r="K8" s="550" t="str">
        <f t="shared" si="1"/>
        <v>3.1.1.4</v>
      </c>
      <c r="L8" s="1097">
        <v>0</v>
      </c>
      <c r="M8" s="687" t="str">
        <f t="shared" si="2"/>
        <v>3.1.1.4.2</v>
      </c>
      <c r="N8" s="558" t="s">
        <v>690</v>
      </c>
      <c r="O8" s="196"/>
      <c r="P8" s="549" t="s">
        <v>367</v>
      </c>
      <c r="Q8" s="550" t="str">
        <f t="shared" si="3"/>
        <v>3.1.1.4</v>
      </c>
      <c r="R8" s="1055"/>
      <c r="S8" s="687" t="str">
        <f t="shared" si="4"/>
        <v>3.1.1.4.2</v>
      </c>
      <c r="T8" s="558" t="s">
        <v>691</v>
      </c>
      <c r="U8" s="196"/>
      <c r="V8" s="549"/>
      <c r="W8" s="550" t="str">
        <f t="shared" si="5"/>
        <v>3.1.1.4</v>
      </c>
      <c r="X8" s="1100"/>
      <c r="Y8" s="687" t="str">
        <f t="shared" si="6"/>
        <v>3.1.1.4.2</v>
      </c>
      <c r="Z8" s="558"/>
      <c r="AA8" s="545"/>
      <c r="AB8" s="545"/>
    </row>
    <row r="9" spans="1:28" s="192" customFormat="1" ht="27.8" thickBot="1" x14ac:dyDescent="0.3">
      <c r="A9" s="193"/>
      <c r="B9" s="535" t="str">
        <f t="shared" si="0"/>
        <v xml:space="preserve">Are owners and senior management of all master agents and agent aggregators screened using watchlists?
</v>
      </c>
      <c r="C9" s="167"/>
      <c r="D9" s="546" t="s">
        <v>367</v>
      </c>
      <c r="E9" s="546" t="s">
        <v>685</v>
      </c>
      <c r="F9" s="1055"/>
      <c r="G9" s="712" t="s">
        <v>692</v>
      </c>
      <c r="H9" s="558" t="s">
        <v>693</v>
      </c>
      <c r="I9" s="196"/>
      <c r="J9" s="549" t="s">
        <v>367</v>
      </c>
      <c r="K9" s="550" t="str">
        <f t="shared" si="1"/>
        <v>3.1.1.4</v>
      </c>
      <c r="L9" s="1097">
        <v>0</v>
      </c>
      <c r="M9" s="687" t="str">
        <f t="shared" si="2"/>
        <v>3.1.1.4.3</v>
      </c>
      <c r="N9" s="558" t="s">
        <v>694</v>
      </c>
      <c r="O9" s="196"/>
      <c r="P9" s="549" t="s">
        <v>367</v>
      </c>
      <c r="Q9" s="550" t="str">
        <f t="shared" si="3"/>
        <v>3.1.1.4</v>
      </c>
      <c r="R9" s="1055"/>
      <c r="S9" s="687" t="str">
        <f t="shared" si="4"/>
        <v>3.1.1.4.3</v>
      </c>
      <c r="T9" s="558" t="s">
        <v>695</v>
      </c>
      <c r="U9" s="196"/>
      <c r="V9" s="549"/>
      <c r="W9" s="550" t="str">
        <f t="shared" si="5"/>
        <v>3.1.1.4</v>
      </c>
      <c r="X9" s="1100"/>
      <c r="Y9" s="687" t="str">
        <f t="shared" si="6"/>
        <v>3.1.1.4.3</v>
      </c>
      <c r="Z9" s="558"/>
      <c r="AA9" s="545"/>
      <c r="AB9" s="545"/>
    </row>
    <row r="10" spans="1:28" s="192" customFormat="1" ht="40.65" x14ac:dyDescent="0.25">
      <c r="A10" s="193"/>
      <c r="B10" s="535" t="str">
        <f t="shared" si="0"/>
        <v xml:space="preserve">Is due diligence carried out on agents, including verifying the identity of their owners and managers (at minimum full name, address, and date of birth)?
</v>
      </c>
      <c r="C10" s="167"/>
      <c r="D10" s="546" t="s">
        <v>367</v>
      </c>
      <c r="E10" s="537" t="s">
        <v>696</v>
      </c>
      <c r="F10" s="1078" t="s">
        <v>2703</v>
      </c>
      <c r="G10" s="691" t="s">
        <v>684</v>
      </c>
      <c r="H10" s="581" t="s">
        <v>697</v>
      </c>
      <c r="I10" s="196"/>
      <c r="J10" s="549" t="s">
        <v>367</v>
      </c>
      <c r="K10" s="542" t="str">
        <f t="shared" si="1"/>
        <v>3.1.1.5</v>
      </c>
      <c r="L10" s="1096" t="s">
        <v>2704</v>
      </c>
      <c r="M10" s="695" t="str">
        <f t="shared" si="2"/>
        <v>3.1.1.5.1</v>
      </c>
      <c r="N10" s="582" t="s">
        <v>698</v>
      </c>
      <c r="O10" s="196"/>
      <c r="P10" s="549" t="s">
        <v>367</v>
      </c>
      <c r="Q10" s="542" t="str">
        <f t="shared" si="3"/>
        <v>3.1.1.5</v>
      </c>
      <c r="R10" s="1078" t="s">
        <v>2705</v>
      </c>
      <c r="S10" s="695" t="str">
        <f t="shared" si="4"/>
        <v>3.1.1.5.1</v>
      </c>
      <c r="T10" s="581" t="s">
        <v>699</v>
      </c>
      <c r="U10" s="196"/>
      <c r="V10" s="549"/>
      <c r="W10" s="542" t="str">
        <f t="shared" si="5"/>
        <v>3.1.1.5</v>
      </c>
      <c r="X10" s="1098"/>
      <c r="Y10" s="693" t="str">
        <f t="shared" si="6"/>
        <v>3.1.1.5.1</v>
      </c>
      <c r="Z10" s="581"/>
      <c r="AA10" s="545"/>
      <c r="AB10" s="545"/>
    </row>
    <row r="11" spans="1:28" s="192" customFormat="1" ht="27.1" x14ac:dyDescent="0.25">
      <c r="A11" s="193"/>
      <c r="B11" s="535" t="str">
        <f t="shared" si="0"/>
        <v xml:space="preserve">Are master agents contractually required to supply due diligence information on their agents to the provider?
</v>
      </c>
      <c r="C11" s="167"/>
      <c r="D11" s="546" t="s">
        <v>367</v>
      </c>
      <c r="E11" s="546" t="s">
        <v>696</v>
      </c>
      <c r="F11" s="1054"/>
      <c r="G11" s="690" t="s">
        <v>702</v>
      </c>
      <c r="H11" s="558" t="s">
        <v>703</v>
      </c>
      <c r="I11" s="196"/>
      <c r="J11" s="549" t="s">
        <v>367</v>
      </c>
      <c r="K11" s="550" t="str">
        <f t="shared" si="1"/>
        <v>3.1.1.5</v>
      </c>
      <c r="L11" s="1097"/>
      <c r="M11" s="688" t="str">
        <f t="shared" si="2"/>
        <v>3.1.1.5.2</v>
      </c>
      <c r="N11" s="558" t="s">
        <v>704</v>
      </c>
      <c r="O11" s="196"/>
      <c r="P11" s="549" t="s">
        <v>367</v>
      </c>
      <c r="Q11" s="550" t="str">
        <f t="shared" si="3"/>
        <v>3.1.1.5</v>
      </c>
      <c r="R11" s="1054"/>
      <c r="S11" s="688" t="str">
        <f t="shared" si="4"/>
        <v>3.1.1.5.2</v>
      </c>
      <c r="T11" s="558" t="s">
        <v>705</v>
      </c>
      <c r="U11" s="196"/>
      <c r="V11" s="549"/>
      <c r="W11" s="550" t="str">
        <f t="shared" si="5"/>
        <v>3.1.1.5</v>
      </c>
      <c r="X11" s="1099"/>
      <c r="Y11" s="687" t="str">
        <f t="shared" si="6"/>
        <v>3.1.1.5.2</v>
      </c>
      <c r="Z11" s="558"/>
      <c r="AA11" s="545"/>
      <c r="AB11" s="545"/>
    </row>
    <row r="12" spans="1:28" s="192" customFormat="1" ht="27.8" thickBot="1" x14ac:dyDescent="0.3">
      <c r="A12" s="193"/>
      <c r="B12" s="535" t="str">
        <f t="shared" si="0"/>
        <v xml:space="preserve">Are owners of all agents screened using watchlists?
</v>
      </c>
      <c r="C12" s="167"/>
      <c r="D12" s="546" t="s">
        <v>367</v>
      </c>
      <c r="E12" s="546" t="s">
        <v>696</v>
      </c>
      <c r="F12" s="1054"/>
      <c r="G12" s="690" t="s">
        <v>706</v>
      </c>
      <c r="H12" s="558" t="s">
        <v>707</v>
      </c>
      <c r="I12" s="196"/>
      <c r="J12" s="549" t="s">
        <v>367</v>
      </c>
      <c r="K12" s="550" t="str">
        <f t="shared" si="1"/>
        <v>3.1.1.5</v>
      </c>
      <c r="L12" s="1097"/>
      <c r="M12" s="688" t="str">
        <f t="shared" si="2"/>
        <v>3.1.1.5.3</v>
      </c>
      <c r="N12" s="622" t="s">
        <v>708</v>
      </c>
      <c r="O12" s="196"/>
      <c r="P12" s="549" t="s">
        <v>367</v>
      </c>
      <c r="Q12" s="550" t="str">
        <f t="shared" si="3"/>
        <v>3.1.1.5</v>
      </c>
      <c r="R12" s="1054"/>
      <c r="S12" s="688" t="str">
        <f t="shared" si="4"/>
        <v>3.1.1.5.3</v>
      </c>
      <c r="T12" s="558" t="s">
        <v>709</v>
      </c>
      <c r="U12" s="196"/>
      <c r="V12" s="549"/>
      <c r="W12" s="550" t="str">
        <f t="shared" si="5"/>
        <v>3.1.1.5</v>
      </c>
      <c r="X12" s="1099"/>
      <c r="Y12" s="688" t="str">
        <f t="shared" si="6"/>
        <v>3.1.1.5.3</v>
      </c>
      <c r="Z12" s="558"/>
      <c r="AA12" s="545"/>
      <c r="AB12" s="545"/>
    </row>
    <row r="13" spans="1:28" s="192" customFormat="1" ht="27.1" x14ac:dyDescent="0.25">
      <c r="A13" s="193"/>
      <c r="B13" s="535" t="str">
        <f t="shared" si="0"/>
        <v xml:space="preserve">Is due diligence carried out on all entities providing outsourced services for core mobile money functions before they start operation?
</v>
      </c>
      <c r="C13" s="167"/>
      <c r="D13" s="546" t="s">
        <v>367</v>
      </c>
      <c r="E13" s="546" t="s">
        <v>711</v>
      </c>
      <c r="F13" s="1038" t="s">
        <v>2706</v>
      </c>
      <c r="G13" s="691" t="s">
        <v>700</v>
      </c>
      <c r="H13" s="581" t="s">
        <v>712</v>
      </c>
      <c r="I13" s="196"/>
      <c r="J13" s="549" t="s">
        <v>367</v>
      </c>
      <c r="K13" s="550" t="str">
        <f t="shared" si="1"/>
        <v>3.1.1.7</v>
      </c>
      <c r="L13" s="1096" t="s">
        <v>2707</v>
      </c>
      <c r="M13" s="695" t="str">
        <f t="shared" si="2"/>
        <v>3.1.1.7.1</v>
      </c>
      <c r="N13" s="696" t="s">
        <v>713</v>
      </c>
      <c r="O13" s="196"/>
      <c r="P13" s="549" t="s">
        <v>367</v>
      </c>
      <c r="Q13" s="553" t="str">
        <f t="shared" si="3"/>
        <v>3.1.1.7</v>
      </c>
      <c r="R13" s="1038" t="s">
        <v>2708</v>
      </c>
      <c r="S13" s="695" t="str">
        <f t="shared" si="4"/>
        <v>3.1.1.7.1</v>
      </c>
      <c r="T13" s="581" t="s">
        <v>714</v>
      </c>
      <c r="U13" s="196"/>
      <c r="V13" s="549"/>
      <c r="W13" s="550" t="str">
        <f t="shared" si="5"/>
        <v>3.1.1.7</v>
      </c>
      <c r="X13" s="1038"/>
      <c r="Y13" s="695" t="str">
        <f t="shared" si="6"/>
        <v>3.1.1.7.1</v>
      </c>
      <c r="Z13" s="581"/>
      <c r="AA13" s="545"/>
      <c r="AB13" s="545"/>
    </row>
    <row r="14" spans="1:28" s="192" customFormat="1" ht="41.35" thickBot="1" x14ac:dyDescent="0.3">
      <c r="A14" s="193"/>
      <c r="B14" s="535" t="str">
        <f t="shared" si="0"/>
        <v xml:space="preserve">Are checks done (e.g. review qualifications or documentation) to ensure that each entity providing outsourced services for core mobile money functions can provide its outsourced services effectively and reliably?
</v>
      </c>
      <c r="C14" s="167"/>
      <c r="D14" s="546" t="s">
        <v>367</v>
      </c>
      <c r="E14" s="554" t="s">
        <v>711</v>
      </c>
      <c r="F14" s="1039"/>
      <c r="G14" s="690" t="s">
        <v>701</v>
      </c>
      <c r="H14" s="558" t="s">
        <v>715</v>
      </c>
      <c r="I14" s="196"/>
      <c r="J14" s="549" t="s">
        <v>367</v>
      </c>
      <c r="K14" s="556" t="str">
        <f t="shared" si="1"/>
        <v>3.1.1.7</v>
      </c>
      <c r="L14" s="1097"/>
      <c r="M14" s="688" t="str">
        <f t="shared" si="2"/>
        <v>3.1.1.7.2</v>
      </c>
      <c r="N14" s="689" t="s">
        <v>716</v>
      </c>
      <c r="O14" s="196"/>
      <c r="P14" s="549" t="s">
        <v>367</v>
      </c>
      <c r="Q14" s="550" t="str">
        <f t="shared" si="3"/>
        <v>3.1.1.7</v>
      </c>
      <c r="R14" s="1039"/>
      <c r="S14" s="688" t="str">
        <f t="shared" si="4"/>
        <v>3.1.1.7.2</v>
      </c>
      <c r="T14" s="558" t="s">
        <v>717</v>
      </c>
      <c r="U14" s="196"/>
      <c r="V14" s="549"/>
      <c r="W14" s="556" t="str">
        <f t="shared" si="5"/>
        <v>3.1.1.7</v>
      </c>
      <c r="X14" s="1039"/>
      <c r="Y14" s="688" t="str">
        <f t="shared" si="6"/>
        <v>3.1.1.7.2</v>
      </c>
      <c r="Z14" s="558"/>
      <c r="AA14" s="545"/>
      <c r="AB14" s="545"/>
    </row>
    <row r="15" spans="1:28" s="192" customFormat="1" ht="41.35" thickBot="1" x14ac:dyDescent="0.3">
      <c r="A15" s="193"/>
      <c r="B15" s="535" t="str">
        <f t="shared" si="0"/>
        <v xml:space="preserve">Is there documentation that describes the training requirements for mobile money staff (including initial and ongoing training), and is it regularly reviewed and updated as needed, such as when changes are made to the service or regulation?
</v>
      </c>
      <c r="C15" s="167"/>
      <c r="D15" s="1072" t="s">
        <v>718</v>
      </c>
      <c r="E15" s="681" t="s">
        <v>719</v>
      </c>
      <c r="F15" s="574" t="s">
        <v>2709</v>
      </c>
      <c r="G15" s="713" t="s">
        <v>720</v>
      </c>
      <c r="H15" s="574" t="s">
        <v>721</v>
      </c>
      <c r="I15" s="196"/>
      <c r="J15" s="1070" t="s">
        <v>722</v>
      </c>
      <c r="K15" s="684" t="str">
        <f t="shared" si="1"/>
        <v>3.2.1.1</v>
      </c>
      <c r="L15" s="714" t="s">
        <v>2710</v>
      </c>
      <c r="M15" s="715" t="str">
        <f t="shared" si="2"/>
        <v>3.2.1.1.1</v>
      </c>
      <c r="N15" s="577" t="s">
        <v>723</v>
      </c>
      <c r="O15" s="196"/>
      <c r="P15" s="1070" t="s">
        <v>724</v>
      </c>
      <c r="Q15" s="684" t="str">
        <f t="shared" si="3"/>
        <v>3.2.1.1</v>
      </c>
      <c r="R15" s="574" t="s">
        <v>2711</v>
      </c>
      <c r="S15" s="715" t="str">
        <f t="shared" si="4"/>
        <v>3.2.1.1.1</v>
      </c>
      <c r="T15" s="574" t="s">
        <v>725</v>
      </c>
      <c r="U15" s="196"/>
      <c r="V15" s="1070"/>
      <c r="W15" s="684" t="str">
        <f t="shared" si="5"/>
        <v>3.2.1.1</v>
      </c>
      <c r="X15" s="716"/>
      <c r="Y15" s="715" t="str">
        <f t="shared" si="6"/>
        <v>3.2.1.1.1</v>
      </c>
      <c r="Z15" s="574"/>
      <c r="AA15" s="545"/>
      <c r="AB15" s="545"/>
    </row>
    <row r="16" spans="1:28" s="192" customFormat="1" ht="27.1" x14ac:dyDescent="0.25">
      <c r="A16" s="193"/>
      <c r="B16" s="535" t="str">
        <f t="shared" si="0"/>
        <v xml:space="preserve">Are employees trained in (i) the details of carrying out their role, and (ii) the provider's mobile money business?
</v>
      </c>
      <c r="C16" s="167"/>
      <c r="D16" s="1073"/>
      <c r="E16" s="537" t="s">
        <v>726</v>
      </c>
      <c r="F16" s="659" t="s">
        <v>2712</v>
      </c>
      <c r="G16" s="691" t="s">
        <v>727</v>
      </c>
      <c r="H16" s="581" t="s">
        <v>728</v>
      </c>
      <c r="I16" s="196"/>
      <c r="J16" s="1067">
        <v>0</v>
      </c>
      <c r="K16" s="542" t="str">
        <f t="shared" si="1"/>
        <v>3.2.1.2</v>
      </c>
      <c r="L16" s="660" t="s">
        <v>2713</v>
      </c>
      <c r="M16" s="695" t="str">
        <f t="shared" si="2"/>
        <v>3.2.1.2.1</v>
      </c>
      <c r="N16" s="581" t="s">
        <v>729</v>
      </c>
      <c r="O16" s="196"/>
      <c r="P16" s="1067"/>
      <c r="Q16" s="542" t="str">
        <f t="shared" si="3"/>
        <v>3.2.1.2</v>
      </c>
      <c r="R16" s="659" t="s">
        <v>2714</v>
      </c>
      <c r="S16" s="695" t="str">
        <f t="shared" si="4"/>
        <v>3.2.1.2.1</v>
      </c>
      <c r="T16" s="581" t="s">
        <v>730</v>
      </c>
      <c r="U16" s="196"/>
      <c r="V16" s="1067"/>
      <c r="W16" s="553" t="str">
        <f t="shared" si="5"/>
        <v>3.2.1.2</v>
      </c>
      <c r="X16" s="659"/>
      <c r="Y16" s="695" t="str">
        <f t="shared" si="6"/>
        <v>3.2.1.2.1</v>
      </c>
      <c r="Z16" s="581"/>
      <c r="AA16" s="545"/>
      <c r="AB16" s="545"/>
    </row>
    <row r="17" spans="1:28" s="192" customFormat="1" ht="27.8" thickBot="1" x14ac:dyDescent="0.3">
      <c r="A17" s="193"/>
      <c r="B17" s="535" t="str">
        <f t="shared" si="0"/>
        <v xml:space="preserve">Are all employees trained and are all training records kept for a suitable period?
</v>
      </c>
      <c r="C17" s="167"/>
      <c r="D17" s="645" t="s">
        <v>367</v>
      </c>
      <c r="E17" s="563" t="s">
        <v>732</v>
      </c>
      <c r="F17" s="564" t="s">
        <v>2715</v>
      </c>
      <c r="G17" s="717" t="s">
        <v>731</v>
      </c>
      <c r="H17" s="564" t="s">
        <v>733</v>
      </c>
      <c r="I17" s="196"/>
      <c r="J17" s="549" t="s">
        <v>367</v>
      </c>
      <c r="K17" s="590" t="str">
        <f t="shared" si="1"/>
        <v>3.2.1.3</v>
      </c>
      <c r="L17" s="698" t="s">
        <v>2716</v>
      </c>
      <c r="M17" s="669" t="str">
        <f t="shared" si="2"/>
        <v>3.2.1.3.1</v>
      </c>
      <c r="N17" s="656" t="s">
        <v>734</v>
      </c>
      <c r="O17" s="196"/>
      <c r="P17" s="718" t="s">
        <v>367</v>
      </c>
      <c r="Q17" s="590" t="str">
        <f t="shared" si="3"/>
        <v>3.2.1.3</v>
      </c>
      <c r="R17" s="564" t="s">
        <v>2717</v>
      </c>
      <c r="S17" s="669" t="str">
        <f t="shared" si="4"/>
        <v>3.2.1.3.1</v>
      </c>
      <c r="T17" s="564" t="s">
        <v>735</v>
      </c>
      <c r="U17" s="196"/>
      <c r="V17" s="549"/>
      <c r="W17" s="590" t="str">
        <f t="shared" si="5"/>
        <v>3.2.1.3</v>
      </c>
      <c r="X17" s="672"/>
      <c r="Y17" s="669" t="str">
        <f t="shared" si="6"/>
        <v>3.2.1.3.1</v>
      </c>
      <c r="Z17" s="564"/>
      <c r="AA17" s="545"/>
      <c r="AB17" s="545"/>
    </row>
    <row r="18" spans="1:28" s="192" customFormat="1" ht="41.35" thickBot="1" x14ac:dyDescent="0.3">
      <c r="A18" s="193"/>
      <c r="B18" s="535" t="str">
        <f t="shared" si="0"/>
        <v xml:space="preserve">Is there documentation that describes the training requirements for mobile money agents (including initial and ongoing training), and is it regularly reviewed and updated as needed, such as when changes are made to the service or regulation?
</v>
      </c>
      <c r="C18" s="167"/>
      <c r="D18" s="1073" t="s">
        <v>736</v>
      </c>
      <c r="E18" s="563" t="s">
        <v>737</v>
      </c>
      <c r="F18" s="564" t="s">
        <v>2718</v>
      </c>
      <c r="G18" s="717" t="s">
        <v>738</v>
      </c>
      <c r="H18" s="564" t="s">
        <v>739</v>
      </c>
      <c r="I18" s="196"/>
      <c r="J18" s="1095" t="s">
        <v>740</v>
      </c>
      <c r="K18" s="590" t="str">
        <f t="shared" si="1"/>
        <v>3.2.2.1</v>
      </c>
      <c r="L18" s="697" t="s">
        <v>2719</v>
      </c>
      <c r="M18" s="669" t="str">
        <f t="shared" si="2"/>
        <v>3.2.2.1.1</v>
      </c>
      <c r="N18" s="656" t="s">
        <v>741</v>
      </c>
      <c r="O18" s="196"/>
      <c r="P18" s="1067" t="s">
        <v>742</v>
      </c>
      <c r="Q18" s="590" t="str">
        <f t="shared" si="3"/>
        <v>3.2.2.1</v>
      </c>
      <c r="R18" s="564" t="s">
        <v>2720</v>
      </c>
      <c r="S18" s="669" t="str">
        <f t="shared" si="4"/>
        <v>3.2.2.1.1</v>
      </c>
      <c r="T18" s="564" t="s">
        <v>743</v>
      </c>
      <c r="U18" s="196"/>
      <c r="V18" s="1095"/>
      <c r="W18" s="590" t="str">
        <f t="shared" si="5"/>
        <v>3.2.2.1</v>
      </c>
      <c r="X18" s="672"/>
      <c r="Y18" s="669" t="str">
        <f t="shared" si="6"/>
        <v>3.2.2.1.1</v>
      </c>
      <c r="Z18" s="564"/>
      <c r="AA18" s="545"/>
      <c r="AB18" s="545"/>
    </row>
    <row r="19" spans="1:28" s="192" customFormat="1" ht="40.65" x14ac:dyDescent="0.25">
      <c r="A19" s="193"/>
      <c r="B19" s="535" t="str">
        <f t="shared" si="0"/>
        <v xml:space="preserve">Are agents trained in the important aspects of operating as a mobile money agent, such as liquidity management (see definition), carrying out customer transactions, and key security measures?
</v>
      </c>
      <c r="C19" s="167"/>
      <c r="D19" s="1073"/>
      <c r="E19" s="537" t="s">
        <v>744</v>
      </c>
      <c r="F19" s="659" t="s">
        <v>2721</v>
      </c>
      <c r="G19" s="691" t="s">
        <v>745</v>
      </c>
      <c r="H19" s="581" t="s">
        <v>746</v>
      </c>
      <c r="I19" s="196"/>
      <c r="J19" s="1067">
        <v>0</v>
      </c>
      <c r="K19" s="550" t="str">
        <f t="shared" si="1"/>
        <v>3.2.2.2</v>
      </c>
      <c r="L19" s="660" t="s">
        <v>2722</v>
      </c>
      <c r="M19" s="695" t="str">
        <f t="shared" si="2"/>
        <v>3.2.2.2.1</v>
      </c>
      <c r="N19" s="582" t="s">
        <v>747</v>
      </c>
      <c r="O19" s="196"/>
      <c r="P19" s="1067"/>
      <c r="Q19" s="550" t="str">
        <f t="shared" si="3"/>
        <v>3.2.2.2</v>
      </c>
      <c r="R19" s="659" t="s">
        <v>2723</v>
      </c>
      <c r="S19" s="695" t="str">
        <f t="shared" si="4"/>
        <v>3.2.2.2.1</v>
      </c>
      <c r="T19" s="581" t="s">
        <v>748</v>
      </c>
      <c r="U19" s="196"/>
      <c r="V19" s="1067"/>
      <c r="W19" s="550" t="str">
        <f t="shared" si="5"/>
        <v>3.2.2.2</v>
      </c>
      <c r="X19" s="659"/>
      <c r="Y19" s="695" t="str">
        <f t="shared" si="6"/>
        <v>3.2.2.2.1</v>
      </c>
      <c r="Z19" s="581"/>
      <c r="AA19" s="545"/>
      <c r="AB19" s="545"/>
    </row>
    <row r="20" spans="1:28" s="192" customFormat="1" ht="27.8" thickBot="1" x14ac:dyDescent="0.3">
      <c r="A20" s="193"/>
      <c r="B20" s="535" t="str">
        <f t="shared" si="0"/>
        <v xml:space="preserve">Are all agents trained and are all training records kept for a suitable period?
</v>
      </c>
      <c r="C20" s="167"/>
      <c r="D20" s="546" t="s">
        <v>367</v>
      </c>
      <c r="E20" s="563" t="s">
        <v>749</v>
      </c>
      <c r="F20" s="564" t="s">
        <v>2724</v>
      </c>
      <c r="G20" s="710" t="s">
        <v>750</v>
      </c>
      <c r="H20" s="594" t="s">
        <v>751</v>
      </c>
      <c r="I20" s="196"/>
      <c r="J20" s="549" t="s">
        <v>367</v>
      </c>
      <c r="K20" s="590" t="str">
        <f t="shared" si="1"/>
        <v>3.2.2.3</v>
      </c>
      <c r="L20" s="619" t="s">
        <v>2725</v>
      </c>
      <c r="M20" s="669" t="str">
        <f t="shared" si="2"/>
        <v>3.2.2.3.1</v>
      </c>
      <c r="N20" s="672" t="s">
        <v>752</v>
      </c>
      <c r="O20" s="196"/>
      <c r="P20" s="549" t="s">
        <v>367</v>
      </c>
      <c r="Q20" s="590" t="str">
        <f t="shared" si="3"/>
        <v>3.2.2.3</v>
      </c>
      <c r="R20" s="564" t="s">
        <v>2726</v>
      </c>
      <c r="S20" s="669" t="str">
        <f t="shared" si="4"/>
        <v>3.2.2.3.1</v>
      </c>
      <c r="T20" s="594" t="s">
        <v>753</v>
      </c>
      <c r="U20" s="196"/>
      <c r="V20" s="549"/>
      <c r="W20" s="590" t="str">
        <f t="shared" si="5"/>
        <v>3.2.2.3</v>
      </c>
      <c r="X20" s="672"/>
      <c r="Y20" s="669" t="str">
        <f t="shared" si="6"/>
        <v>3.2.2.3.1</v>
      </c>
      <c r="Z20" s="564"/>
      <c r="AA20" s="545"/>
      <c r="AB20" s="545"/>
    </row>
    <row r="21" spans="1:28" s="205" customFormat="1" ht="27.8" thickBot="1" x14ac:dyDescent="0.3">
      <c r="A21" s="189"/>
      <c r="B21" s="611" t="str">
        <f t="shared" si="0"/>
        <v xml:space="preserve">Are contractual agreements in place with all agents, either directly or through master agents or agent aggregators?
</v>
      </c>
      <c r="C21" s="167"/>
      <c r="D21" s="537" t="s">
        <v>754</v>
      </c>
      <c r="E21" s="537" t="s">
        <v>755</v>
      </c>
      <c r="F21" s="582" t="s">
        <v>2727</v>
      </c>
      <c r="G21" s="711" t="s">
        <v>756</v>
      </c>
      <c r="H21" s="582" t="s">
        <v>757</v>
      </c>
      <c r="I21" s="196"/>
      <c r="J21" s="537" t="s">
        <v>758</v>
      </c>
      <c r="K21" s="542" t="str">
        <f t="shared" si="1"/>
        <v>3.3.1.1</v>
      </c>
      <c r="L21" s="659" t="s">
        <v>2728</v>
      </c>
      <c r="M21" s="693" t="str">
        <f t="shared" si="2"/>
        <v>3.3.1.1.1</v>
      </c>
      <c r="N21" s="582" t="s">
        <v>759</v>
      </c>
      <c r="O21" s="196"/>
      <c r="P21" s="537" t="s">
        <v>760</v>
      </c>
      <c r="Q21" s="542" t="str">
        <f t="shared" si="3"/>
        <v>3.3.1.1</v>
      </c>
      <c r="R21" s="582" t="s">
        <v>2729</v>
      </c>
      <c r="S21" s="693" t="str">
        <f t="shared" si="4"/>
        <v>3.3.1.1.1</v>
      </c>
      <c r="T21" s="582" t="s">
        <v>761</v>
      </c>
      <c r="U21" s="196"/>
      <c r="V21" s="537"/>
      <c r="W21" s="542" t="str">
        <f t="shared" si="5"/>
        <v>3.3.1.1</v>
      </c>
      <c r="X21" s="719"/>
      <c r="Y21" s="693" t="str">
        <f t="shared" si="6"/>
        <v>3.3.1.1.1</v>
      </c>
      <c r="Z21" s="582"/>
      <c r="AA21" s="646"/>
      <c r="AB21" s="646"/>
    </row>
    <row r="22" spans="1:28" s="205" customFormat="1" ht="27.8" thickBot="1" x14ac:dyDescent="0.3">
      <c r="A22" s="189"/>
      <c r="B22" s="611" t="str">
        <f t="shared" si="0"/>
        <v xml:space="preserve">Are the expected service levels defined for each entity providing material outsourced services?
</v>
      </c>
      <c r="C22" s="167"/>
      <c r="D22" s="546" t="s">
        <v>367</v>
      </c>
      <c r="E22" s="546" t="s">
        <v>762</v>
      </c>
      <c r="F22" s="601" t="s">
        <v>2730</v>
      </c>
      <c r="G22" s="710" t="s">
        <v>763</v>
      </c>
      <c r="H22" s="601" t="s">
        <v>764</v>
      </c>
      <c r="I22" s="196"/>
      <c r="J22" s="546" t="s">
        <v>367</v>
      </c>
      <c r="K22" s="550" t="str">
        <f t="shared" si="1"/>
        <v>3.3.1.2</v>
      </c>
      <c r="L22" s="659" t="s">
        <v>2731</v>
      </c>
      <c r="M22" s="674" t="str">
        <f t="shared" si="2"/>
        <v>3.3.1.2.1</v>
      </c>
      <c r="N22" s="601" t="s">
        <v>765</v>
      </c>
      <c r="O22" s="196"/>
      <c r="P22" s="546" t="s">
        <v>367</v>
      </c>
      <c r="Q22" s="550" t="str">
        <f t="shared" si="3"/>
        <v>3.3.1.2</v>
      </c>
      <c r="R22" s="601" t="s">
        <v>2732</v>
      </c>
      <c r="S22" s="674" t="str">
        <f t="shared" si="4"/>
        <v>3.3.1.2.1</v>
      </c>
      <c r="T22" s="601" t="s">
        <v>766</v>
      </c>
      <c r="U22" s="196"/>
      <c r="V22" s="546"/>
      <c r="W22" s="550" t="str">
        <f t="shared" si="5"/>
        <v>3.3.1.2</v>
      </c>
      <c r="X22" s="720"/>
      <c r="Y22" s="674" t="str">
        <f t="shared" si="6"/>
        <v>3.3.1.2.1</v>
      </c>
      <c r="Z22" s="601"/>
      <c r="AA22" s="646"/>
      <c r="AB22" s="646"/>
    </row>
    <row r="23" spans="1:28" s="205" customFormat="1" ht="41.35" thickBot="1" x14ac:dyDescent="0.3">
      <c r="A23" s="189"/>
      <c r="B23" s="535" t="str">
        <f t="shared" si="0"/>
        <v xml:space="preserve">Has a human resources policy been implemented that determines how the provider will ensure it has appropriate human resources needed to implement and maintain the mobile money service, and is the policy kept up to date?
</v>
      </c>
      <c r="C23" s="167"/>
      <c r="D23" s="537" t="s">
        <v>767</v>
      </c>
      <c r="E23" s="721" t="s">
        <v>768</v>
      </c>
      <c r="F23" s="582" t="s">
        <v>2733</v>
      </c>
      <c r="G23" s="711" t="s">
        <v>769</v>
      </c>
      <c r="H23" s="581" t="s">
        <v>770</v>
      </c>
      <c r="I23" s="196"/>
      <c r="J23" s="541" t="s">
        <v>771</v>
      </c>
      <c r="K23" s="722" t="str">
        <f t="shared" si="1"/>
        <v>3.4.1.1</v>
      </c>
      <c r="L23" s="660" t="s">
        <v>2734</v>
      </c>
      <c r="M23" s="693" t="str">
        <f t="shared" si="2"/>
        <v>3.4.1.1.1</v>
      </c>
      <c r="N23" s="582" t="s">
        <v>772</v>
      </c>
      <c r="O23" s="196"/>
      <c r="P23" s="541" t="s">
        <v>773</v>
      </c>
      <c r="Q23" s="722" t="str">
        <f t="shared" si="3"/>
        <v>3.4.1.1</v>
      </c>
      <c r="R23" s="582" t="s">
        <v>2735</v>
      </c>
      <c r="S23" s="693" t="str">
        <f t="shared" si="4"/>
        <v>3.4.1.1.1</v>
      </c>
      <c r="T23" s="581" t="s">
        <v>774</v>
      </c>
      <c r="U23" s="196"/>
      <c r="V23" s="541"/>
      <c r="W23" s="722" t="str">
        <f t="shared" si="5"/>
        <v>3.4.1.1</v>
      </c>
      <c r="X23" s="719"/>
      <c r="Y23" s="693" t="str">
        <f t="shared" si="6"/>
        <v>3.4.1.1.1</v>
      </c>
      <c r="Z23" s="581"/>
      <c r="AA23" s="646"/>
      <c r="AB23" s="646"/>
    </row>
    <row r="24" spans="1:28" s="192" customFormat="1" ht="27.1" x14ac:dyDescent="0.25">
      <c r="A24" s="193"/>
      <c r="B24" s="535" t="str">
        <f t="shared" si="0"/>
        <v xml:space="preserve">Have roles and responsibilities been defined to carry out management of agents?
</v>
      </c>
      <c r="C24" s="167"/>
      <c r="D24" s="546" t="s">
        <v>367</v>
      </c>
      <c r="E24" s="546" t="s">
        <v>775</v>
      </c>
      <c r="F24" s="1091" t="s">
        <v>2736</v>
      </c>
      <c r="G24" s="711" t="s">
        <v>776</v>
      </c>
      <c r="H24" s="581" t="s">
        <v>777</v>
      </c>
      <c r="I24" s="196"/>
      <c r="J24" s="549" t="s">
        <v>367</v>
      </c>
      <c r="K24" s="550" t="str">
        <f t="shared" si="1"/>
        <v>3.4.1.4</v>
      </c>
      <c r="L24" s="1093" t="s">
        <v>2737</v>
      </c>
      <c r="M24" s="674" t="str">
        <f t="shared" si="2"/>
        <v>3.4.1.4.1</v>
      </c>
      <c r="N24" s="582" t="s">
        <v>778</v>
      </c>
      <c r="O24" s="196"/>
      <c r="P24" s="549" t="s">
        <v>367</v>
      </c>
      <c r="Q24" s="550" t="str">
        <f t="shared" si="3"/>
        <v>3.4.1.4</v>
      </c>
      <c r="R24" s="1091" t="s">
        <v>2738</v>
      </c>
      <c r="S24" s="674" t="str">
        <f t="shared" si="4"/>
        <v>3.4.1.4.1</v>
      </c>
      <c r="T24" s="581" t="s">
        <v>779</v>
      </c>
      <c r="U24" s="196"/>
      <c r="V24" s="549"/>
      <c r="W24" s="550" t="str">
        <f t="shared" si="5"/>
        <v>3.4.1.4</v>
      </c>
      <c r="X24" s="1082"/>
      <c r="Y24" s="674" t="str">
        <f t="shared" si="6"/>
        <v>3.4.1.4.1</v>
      </c>
      <c r="Z24" s="594"/>
      <c r="AA24" s="545"/>
      <c r="AB24" s="545"/>
    </row>
    <row r="25" spans="1:28" s="192" customFormat="1" ht="27.8" thickBot="1" x14ac:dyDescent="0.3">
      <c r="A25" s="193"/>
      <c r="B25" s="709" t="str">
        <f t="shared" si="0"/>
        <v xml:space="preserve">Are agents provided with a route to escalate issues?
</v>
      </c>
      <c r="C25" s="167"/>
      <c r="D25" s="546" t="s">
        <v>367</v>
      </c>
      <c r="E25" s="563" t="s">
        <v>775</v>
      </c>
      <c r="F25" s="1092"/>
      <c r="G25" s="723" t="s">
        <v>780</v>
      </c>
      <c r="H25" s="724" t="s">
        <v>781</v>
      </c>
      <c r="I25" s="196"/>
      <c r="J25" s="549" t="s">
        <v>367</v>
      </c>
      <c r="K25" s="590" t="str">
        <f t="shared" si="1"/>
        <v>3.4.1.4</v>
      </c>
      <c r="L25" s="1094"/>
      <c r="M25" s="683" t="str">
        <f t="shared" si="2"/>
        <v>3.4.1.4.2</v>
      </c>
      <c r="N25" s="724" t="s">
        <v>782</v>
      </c>
      <c r="O25" s="196"/>
      <c r="P25" s="549" t="s">
        <v>367</v>
      </c>
      <c r="Q25" s="590" t="str">
        <f t="shared" si="3"/>
        <v>3.4.1.4</v>
      </c>
      <c r="R25" s="1092"/>
      <c r="S25" s="683" t="str">
        <f t="shared" si="4"/>
        <v>3.4.1.4.2</v>
      </c>
      <c r="T25" s="724" t="s">
        <v>783</v>
      </c>
      <c r="U25" s="196"/>
      <c r="V25" s="549"/>
      <c r="W25" s="590" t="str">
        <f t="shared" si="5"/>
        <v>3.4.1.4</v>
      </c>
      <c r="X25" s="1083"/>
      <c r="Y25" s="683" t="str">
        <f t="shared" si="6"/>
        <v>3.4.1.4.2</v>
      </c>
      <c r="Z25" s="724"/>
      <c r="AA25" s="545"/>
      <c r="AB25" s="545"/>
    </row>
    <row r="26" spans="1:28" s="192" customFormat="1" ht="40.65" x14ac:dyDescent="0.25">
      <c r="A26" s="193"/>
      <c r="B26" s="535" t="str">
        <f t="shared" si="0"/>
        <v xml:space="preserve">Have processes been implemented to monitor agents and to notify agents (and their master agents / agent aggregators) of unsatisfactory performance?
</v>
      </c>
      <c r="C26" s="167"/>
      <c r="D26" s="546" t="s">
        <v>367</v>
      </c>
      <c r="E26" s="546" t="s">
        <v>784</v>
      </c>
      <c r="F26" s="1084" t="s">
        <v>2739</v>
      </c>
      <c r="G26" s="710" t="s">
        <v>785</v>
      </c>
      <c r="H26" s="594" t="s">
        <v>786</v>
      </c>
      <c r="I26" s="196"/>
      <c r="J26" s="549" t="s">
        <v>367</v>
      </c>
      <c r="K26" s="550" t="str">
        <f t="shared" si="1"/>
        <v>3.4.1.5</v>
      </c>
      <c r="L26" s="1087" t="s">
        <v>2740</v>
      </c>
      <c r="M26" s="674" t="str">
        <f t="shared" si="2"/>
        <v>3.4.1.5.1</v>
      </c>
      <c r="N26" s="594" t="s">
        <v>787</v>
      </c>
      <c r="O26" s="196"/>
      <c r="P26" s="549" t="s">
        <v>367</v>
      </c>
      <c r="Q26" s="550" t="str">
        <f t="shared" si="3"/>
        <v>3.4.1.5</v>
      </c>
      <c r="R26" s="1090" t="s">
        <v>2741</v>
      </c>
      <c r="S26" s="674" t="str">
        <f t="shared" si="4"/>
        <v>3.4.1.5.1</v>
      </c>
      <c r="T26" s="594" t="s">
        <v>788</v>
      </c>
      <c r="U26" s="196"/>
      <c r="V26" s="549"/>
      <c r="W26" s="550" t="str">
        <f t="shared" si="5"/>
        <v>3.4.1.5</v>
      </c>
      <c r="X26" s="1079"/>
      <c r="Y26" s="674" t="str">
        <f t="shared" si="6"/>
        <v>3.4.1.5.1</v>
      </c>
      <c r="Z26" s="594"/>
      <c r="AA26" s="545"/>
      <c r="AB26" s="545"/>
    </row>
    <row r="27" spans="1:28" s="192" customFormat="1" ht="27.1" x14ac:dyDescent="0.25">
      <c r="A27" s="193"/>
      <c r="B27" s="535" t="str">
        <f t="shared" si="0"/>
        <v xml:space="preserve">Are both on-site visits (e.g. mystery shoppers) and off-site monitoring (e.g. transaction/ location monitoring) used to monitor/ audit agents?
</v>
      </c>
      <c r="C27" s="167"/>
      <c r="D27" s="546" t="s">
        <v>367</v>
      </c>
      <c r="E27" s="546" t="s">
        <v>784</v>
      </c>
      <c r="F27" s="1085"/>
      <c r="G27" s="712" t="s">
        <v>789</v>
      </c>
      <c r="H27" s="558" t="s">
        <v>790</v>
      </c>
      <c r="I27" s="196"/>
      <c r="J27" s="549" t="s">
        <v>367</v>
      </c>
      <c r="K27" s="550" t="str">
        <f t="shared" si="1"/>
        <v>3.4.1.5</v>
      </c>
      <c r="L27" s="1088">
        <v>0</v>
      </c>
      <c r="M27" s="687" t="str">
        <f t="shared" si="2"/>
        <v>3.4.1.5.2</v>
      </c>
      <c r="N27" s="558" t="s">
        <v>791</v>
      </c>
      <c r="O27" s="196"/>
      <c r="P27" s="549" t="s">
        <v>367</v>
      </c>
      <c r="Q27" s="550" t="str">
        <f t="shared" si="3"/>
        <v>3.4.1.5</v>
      </c>
      <c r="R27" s="1085"/>
      <c r="S27" s="687" t="str">
        <f t="shared" si="4"/>
        <v>3.4.1.5.2</v>
      </c>
      <c r="T27" s="558" t="s">
        <v>792</v>
      </c>
      <c r="U27" s="196"/>
      <c r="V27" s="549"/>
      <c r="W27" s="550" t="str">
        <f t="shared" si="5"/>
        <v>3.4.1.5</v>
      </c>
      <c r="X27" s="1080"/>
      <c r="Y27" s="687" t="str">
        <f t="shared" si="6"/>
        <v>3.4.1.5.2</v>
      </c>
      <c r="Z27" s="558"/>
      <c r="AA27" s="545"/>
      <c r="AB27" s="545"/>
    </row>
    <row r="28" spans="1:28" s="192" customFormat="1" ht="27.8" thickBot="1" x14ac:dyDescent="0.3">
      <c r="A28" s="193"/>
      <c r="B28" s="535" t="str">
        <f t="shared" si="0"/>
        <v xml:space="preserve">Are customer complaints about agents tracked and action taken on regularly-offending agents?
</v>
      </c>
      <c r="C28" s="167"/>
      <c r="D28" s="546" t="s">
        <v>367</v>
      </c>
      <c r="E28" s="563" t="s">
        <v>784</v>
      </c>
      <c r="F28" s="1086"/>
      <c r="G28" s="723" t="s">
        <v>793</v>
      </c>
      <c r="H28" s="589" t="s">
        <v>794</v>
      </c>
      <c r="I28" s="196"/>
      <c r="J28" s="549" t="s">
        <v>367</v>
      </c>
      <c r="K28" s="590" t="str">
        <f t="shared" si="1"/>
        <v>3.4.1.5</v>
      </c>
      <c r="L28" s="1089">
        <v>0</v>
      </c>
      <c r="M28" s="683" t="str">
        <f t="shared" si="2"/>
        <v>3.4.1.5.3</v>
      </c>
      <c r="N28" s="592" t="s">
        <v>795</v>
      </c>
      <c r="O28" s="196"/>
      <c r="P28" s="549" t="s">
        <v>367</v>
      </c>
      <c r="Q28" s="590" t="str">
        <f t="shared" si="3"/>
        <v>3.4.1.5</v>
      </c>
      <c r="R28" s="1086"/>
      <c r="S28" s="683" t="str">
        <f t="shared" si="4"/>
        <v>3.4.1.5.3</v>
      </c>
      <c r="T28" s="589" t="s">
        <v>796</v>
      </c>
      <c r="U28" s="196"/>
      <c r="V28" s="549"/>
      <c r="W28" s="590" t="str">
        <f t="shared" si="5"/>
        <v>3.4.1.5</v>
      </c>
      <c r="X28" s="1081"/>
      <c r="Y28" s="683" t="str">
        <f t="shared" si="6"/>
        <v>3.4.1.5.3</v>
      </c>
      <c r="Z28" s="589"/>
      <c r="AA28" s="545"/>
      <c r="AB28" s="545"/>
    </row>
    <row r="29" spans="1:28" s="192" customFormat="1" ht="41.35" thickBot="1" x14ac:dyDescent="0.3">
      <c r="A29" s="193"/>
      <c r="B29" s="535" t="str">
        <f t="shared" si="0"/>
        <v xml:space="preserve">Has a sanctions and termination process been agreed with each agent / master agent / agent aggregator (as applicable) for escalation and resolution of unsatisfactory performance or breaches of process / policy?
</v>
      </c>
      <c r="C29" s="167"/>
      <c r="D29" s="546" t="s">
        <v>367</v>
      </c>
      <c r="E29" s="546" t="s">
        <v>798</v>
      </c>
      <c r="F29" s="725" t="s">
        <v>2742</v>
      </c>
      <c r="G29" s="711" t="s">
        <v>799</v>
      </c>
      <c r="H29" s="581" t="s">
        <v>800</v>
      </c>
      <c r="I29" s="196"/>
      <c r="J29" s="549" t="s">
        <v>367</v>
      </c>
      <c r="K29" s="550" t="str">
        <f t="shared" si="1"/>
        <v>3.4.1.6</v>
      </c>
      <c r="L29" s="726" t="s">
        <v>2743</v>
      </c>
      <c r="M29" s="674" t="str">
        <f t="shared" si="2"/>
        <v>3.4.1.6.1</v>
      </c>
      <c r="N29" s="581" t="s">
        <v>801</v>
      </c>
      <c r="O29" s="196"/>
      <c r="P29" s="549" t="s">
        <v>367</v>
      </c>
      <c r="Q29" s="550" t="str">
        <f t="shared" si="3"/>
        <v>3.4.1.6</v>
      </c>
      <c r="R29" s="725" t="s">
        <v>2744</v>
      </c>
      <c r="S29" s="674" t="str">
        <f t="shared" si="4"/>
        <v>3.4.1.6.1</v>
      </c>
      <c r="T29" s="581" t="s">
        <v>802</v>
      </c>
      <c r="U29" s="196"/>
      <c r="V29" s="549"/>
      <c r="W29" s="550" t="str">
        <f t="shared" si="5"/>
        <v>3.4.1.6</v>
      </c>
      <c r="X29" s="727"/>
      <c r="Y29" s="674" t="str">
        <f t="shared" si="6"/>
        <v>3.4.1.6.1</v>
      </c>
      <c r="Z29" s="594"/>
      <c r="AA29" s="545"/>
      <c r="AB29" s="545"/>
    </row>
    <row r="30" spans="1:28" s="192" customFormat="1" ht="27.8" thickBot="1" x14ac:dyDescent="0.3">
      <c r="A30" s="193"/>
      <c r="B30" s="709" t="str">
        <f t="shared" si="0"/>
        <v xml:space="preserve">Has an agent dispute-management process been implemented to resolve major issues, disagreements and contractual disputes with agents?
</v>
      </c>
      <c r="C30" s="167"/>
      <c r="D30" s="546" t="s">
        <v>367</v>
      </c>
      <c r="E30" s="563" t="s">
        <v>803</v>
      </c>
      <c r="F30" s="728" t="s">
        <v>2745</v>
      </c>
      <c r="G30" s="717" t="s">
        <v>804</v>
      </c>
      <c r="H30" s="728" t="s">
        <v>805</v>
      </c>
      <c r="I30" s="196"/>
      <c r="J30" s="549" t="s">
        <v>367</v>
      </c>
      <c r="K30" s="590" t="str">
        <f t="shared" ref="K30:K33" si="7">$E30</f>
        <v>3.4.1.7</v>
      </c>
      <c r="L30" s="729" t="s">
        <v>2746</v>
      </c>
      <c r="M30" s="669" t="str">
        <f t="shared" ref="M30:M33" si="8">$G30</f>
        <v>3.4.1.7.1</v>
      </c>
      <c r="N30" s="730" t="s">
        <v>806</v>
      </c>
      <c r="O30" s="196"/>
      <c r="P30" s="549" t="s">
        <v>367</v>
      </c>
      <c r="Q30" s="590" t="str">
        <f t="shared" ref="Q30:Q33" si="9">$E30</f>
        <v>3.4.1.7</v>
      </c>
      <c r="R30" s="728" t="s">
        <v>2747</v>
      </c>
      <c r="S30" s="669" t="str">
        <f t="shared" ref="S30:S33" si="10">$G30</f>
        <v>3.4.1.7.1</v>
      </c>
      <c r="T30" s="728" t="s">
        <v>807</v>
      </c>
      <c r="U30" s="196"/>
      <c r="V30" s="549"/>
      <c r="W30" s="590" t="str">
        <f t="shared" ref="W30:W33" si="11">$E30</f>
        <v>3.4.1.7</v>
      </c>
      <c r="X30" s="731"/>
      <c r="Y30" s="669" t="str">
        <f t="shared" ref="Y30:Y33" si="12">$G30</f>
        <v>3.4.1.7.1</v>
      </c>
      <c r="Z30" s="728"/>
      <c r="AA30" s="545"/>
      <c r="AB30" s="545"/>
    </row>
    <row r="31" spans="1:28" s="192" customFormat="1" ht="27.8" thickBot="1" x14ac:dyDescent="0.3">
      <c r="A31" s="193"/>
      <c r="B31" s="535" t="str">
        <f t="shared" si="0"/>
        <v xml:space="preserve">Is risk management carried out on agents when each master agent and agent aggregator is appointed and when required?
</v>
      </c>
      <c r="C31" s="167"/>
      <c r="D31" s="546" t="s">
        <v>367</v>
      </c>
      <c r="E31" s="546" t="s">
        <v>808</v>
      </c>
      <c r="F31" s="594" t="s">
        <v>2748</v>
      </c>
      <c r="G31" s="710" t="s">
        <v>809</v>
      </c>
      <c r="H31" s="594" t="s">
        <v>810</v>
      </c>
      <c r="I31" s="196"/>
      <c r="J31" s="549" t="s">
        <v>367</v>
      </c>
      <c r="K31" s="550" t="str">
        <f t="shared" si="7"/>
        <v>3.4.1.9</v>
      </c>
      <c r="L31" s="654" t="s">
        <v>2749</v>
      </c>
      <c r="M31" s="674" t="str">
        <f t="shared" si="8"/>
        <v>3.4.1.9.1</v>
      </c>
      <c r="N31" s="582" t="s">
        <v>811</v>
      </c>
      <c r="O31" s="196"/>
      <c r="P31" s="549" t="s">
        <v>367</v>
      </c>
      <c r="Q31" s="550" t="str">
        <f t="shared" si="9"/>
        <v>3.4.1.9</v>
      </c>
      <c r="R31" s="594" t="s">
        <v>2750</v>
      </c>
      <c r="S31" s="674" t="str">
        <f t="shared" si="10"/>
        <v>3.4.1.9.1</v>
      </c>
      <c r="T31" s="594" t="s">
        <v>812</v>
      </c>
      <c r="U31" s="196"/>
      <c r="V31" s="549"/>
      <c r="W31" s="550" t="str">
        <f t="shared" si="11"/>
        <v>3.4.1.9</v>
      </c>
      <c r="X31" s="599"/>
      <c r="Y31" s="674" t="str">
        <f t="shared" si="12"/>
        <v>3.4.1.9.1</v>
      </c>
      <c r="Z31" s="594"/>
      <c r="AA31" s="545"/>
      <c r="AB31" s="545"/>
    </row>
    <row r="32" spans="1:28" s="192" customFormat="1" ht="27.8" thickBot="1" x14ac:dyDescent="0.3">
      <c r="A32" s="193"/>
      <c r="B32" s="535" t="str">
        <f t="shared" si="0"/>
        <v xml:space="preserve">Does the provider request all entities providing material services to state that they are compliant with relevant regulations?
</v>
      </c>
      <c r="C32" s="167"/>
      <c r="D32" s="546" t="s">
        <v>367</v>
      </c>
      <c r="E32" s="546" t="s">
        <v>813</v>
      </c>
      <c r="F32" s="659" t="s">
        <v>2751</v>
      </c>
      <c r="G32" s="710" t="s">
        <v>814</v>
      </c>
      <c r="H32" s="558" t="s">
        <v>815</v>
      </c>
      <c r="I32" s="196"/>
      <c r="J32" s="549" t="s">
        <v>367</v>
      </c>
      <c r="K32" s="550" t="str">
        <f t="shared" si="7"/>
        <v>3.4.1.10</v>
      </c>
      <c r="L32" s="659" t="s">
        <v>2752</v>
      </c>
      <c r="M32" s="674" t="str">
        <f t="shared" si="8"/>
        <v>3.4.1.10.1</v>
      </c>
      <c r="N32" s="582" t="s">
        <v>816</v>
      </c>
      <c r="O32" s="196"/>
      <c r="P32" s="549" t="s">
        <v>367</v>
      </c>
      <c r="Q32" s="550" t="str">
        <f t="shared" si="9"/>
        <v>3.4.1.10</v>
      </c>
      <c r="R32" s="659" t="s">
        <v>2753</v>
      </c>
      <c r="S32" s="674" t="str">
        <f t="shared" si="10"/>
        <v>3.4.1.10.1</v>
      </c>
      <c r="T32" s="558" t="s">
        <v>817</v>
      </c>
      <c r="U32" s="196"/>
      <c r="V32" s="549"/>
      <c r="W32" s="550" t="str">
        <f t="shared" si="11"/>
        <v>3.4.1.10</v>
      </c>
      <c r="X32" s="654"/>
      <c r="Y32" s="674" t="str">
        <f t="shared" si="12"/>
        <v>3.4.1.10.1</v>
      </c>
      <c r="Z32" s="558"/>
      <c r="AA32" s="545"/>
      <c r="AB32" s="545"/>
    </row>
    <row r="33" spans="1:28" s="192" customFormat="1" ht="27.1" x14ac:dyDescent="0.25">
      <c r="A33" s="193"/>
      <c r="B33" s="535" t="str">
        <f t="shared" si="0"/>
        <v xml:space="preserve">Is risk management conducted for each mobile money function that is outsourced?
</v>
      </c>
      <c r="C33" s="167"/>
      <c r="D33" s="546" t="s">
        <v>367</v>
      </c>
      <c r="E33" s="546" t="s">
        <v>818</v>
      </c>
      <c r="F33" s="594" t="s">
        <v>2754</v>
      </c>
      <c r="G33" s="710" t="s">
        <v>819</v>
      </c>
      <c r="H33" s="594" t="s">
        <v>820</v>
      </c>
      <c r="I33" s="196"/>
      <c r="J33" s="549" t="s">
        <v>367</v>
      </c>
      <c r="K33" s="550" t="str">
        <f t="shared" si="7"/>
        <v>3.4.1.13</v>
      </c>
      <c r="L33" s="659" t="s">
        <v>2755</v>
      </c>
      <c r="M33" s="674" t="str">
        <f t="shared" si="8"/>
        <v>3.4.1.13.1</v>
      </c>
      <c r="N33" s="582" t="s">
        <v>821</v>
      </c>
      <c r="O33" s="196"/>
      <c r="P33" s="549" t="s">
        <v>367</v>
      </c>
      <c r="Q33" s="550" t="str">
        <f t="shared" si="9"/>
        <v>3.4.1.13</v>
      </c>
      <c r="R33" s="594" t="s">
        <v>2756</v>
      </c>
      <c r="S33" s="674" t="str">
        <f t="shared" si="10"/>
        <v>3.4.1.13.1</v>
      </c>
      <c r="T33" s="594" t="s">
        <v>822</v>
      </c>
      <c r="U33" s="196"/>
      <c r="V33" s="549"/>
      <c r="W33" s="550" t="str">
        <f t="shared" si="11"/>
        <v>3.4.1.13</v>
      </c>
      <c r="X33" s="599"/>
      <c r="Y33" s="674" t="str">
        <f t="shared" si="12"/>
        <v>3.4.1.13.1</v>
      </c>
      <c r="Z33" s="594"/>
      <c r="AA33" s="545"/>
      <c r="AB33" s="545"/>
    </row>
    <row r="34" spans="1:28" s="198" customFormat="1" ht="15" thickBot="1" x14ac:dyDescent="0.3">
      <c r="A34" s="197"/>
      <c r="B34" s="536"/>
      <c r="C34" s="167"/>
      <c r="D34" s="603"/>
      <c r="E34" s="703"/>
      <c r="F34" s="732"/>
      <c r="G34" s="707"/>
      <c r="H34" s="604"/>
      <c r="I34" s="196"/>
      <c r="J34" s="603"/>
      <c r="K34" s="703"/>
      <c r="L34" s="604"/>
      <c r="M34" s="702"/>
      <c r="N34" s="733"/>
      <c r="O34" s="196"/>
      <c r="P34" s="603"/>
      <c r="Q34" s="703"/>
      <c r="R34" s="732"/>
      <c r="S34" s="702"/>
      <c r="T34" s="732"/>
      <c r="U34" s="196"/>
      <c r="V34" s="603"/>
      <c r="W34" s="703"/>
      <c r="X34" s="733"/>
      <c r="Y34" s="702"/>
      <c r="Z34" s="732"/>
      <c r="AA34" s="608"/>
      <c r="AB34" s="608"/>
    </row>
  </sheetData>
  <sheetProtection password="B898" sheet="1" objects="1" scenarios="1" formatColumns="0" formatRows="0"/>
  <mergeCells count="36">
    <mergeCell ref="V4:V6"/>
    <mergeCell ref="X4:X6"/>
    <mergeCell ref="D4:D6"/>
    <mergeCell ref="F4:F6"/>
    <mergeCell ref="J4:J6"/>
    <mergeCell ref="L4:L6"/>
    <mergeCell ref="P4:P6"/>
    <mergeCell ref="R4:R6"/>
    <mergeCell ref="X7:X9"/>
    <mergeCell ref="F10:F12"/>
    <mergeCell ref="L10:L12"/>
    <mergeCell ref="R10:R12"/>
    <mergeCell ref="F7:F9"/>
    <mergeCell ref="L7:L9"/>
    <mergeCell ref="R7:R9"/>
    <mergeCell ref="F13:F14"/>
    <mergeCell ref="L13:L14"/>
    <mergeCell ref="R13:R14"/>
    <mergeCell ref="X13:X14"/>
    <mergeCell ref="X10:X12"/>
    <mergeCell ref="D18:D19"/>
    <mergeCell ref="J18:J19"/>
    <mergeCell ref="P18:P19"/>
    <mergeCell ref="V18:V19"/>
    <mergeCell ref="D15:D16"/>
    <mergeCell ref="J15:J16"/>
    <mergeCell ref="P15:P16"/>
    <mergeCell ref="V15:V16"/>
    <mergeCell ref="X26:X28"/>
    <mergeCell ref="X24:X25"/>
    <mergeCell ref="F26:F28"/>
    <mergeCell ref="L26:L28"/>
    <mergeCell ref="R26:R28"/>
    <mergeCell ref="F24:F25"/>
    <mergeCell ref="L24:L25"/>
    <mergeCell ref="R24:R25"/>
  </mergeCells>
  <conditionalFormatting sqref="B1 H1:H1048576 B3:B1048576">
    <cfRule type="expression" dxfId="6" priority="23" stopIfTrue="1">
      <formula>#REF!="Recommended"</formula>
    </cfRule>
  </conditionalFormatting>
  <conditionalFormatting sqref="G1:G1048576">
    <cfRule type="expression" priority="24">
      <formula>$G1&lt;&gt;#REF!</formula>
    </cfRule>
  </conditionalFormatting>
  <pageMargins left="0.39370078740157483" right="0.39370078740157483" top="0.39370078740157483" bottom="0.39370078740157483" header="0" footer="0"/>
  <pageSetup paperSize="8" scale="33" fitToHeight="100" orientation="landscape" horizontalDpi="4294967292"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B67"/>
  <sheetViews>
    <sheetView showGridLines="0" showZeros="0" zoomScale="90" zoomScaleNormal="90" zoomScalePageLayoutView="90" workbookViewId="0">
      <pane ySplit="3" topLeftCell="A4" activePane="bottomLeft" state="frozen"/>
      <selection activeCell="AJ1" sqref="AJ1:AL1048576"/>
      <selection pane="bottomLeft" activeCell="A4" sqref="A4"/>
    </sheetView>
  </sheetViews>
  <sheetFormatPr defaultColWidth="10.140625" defaultRowHeight="14.3" x14ac:dyDescent="0.25"/>
  <cols>
    <col min="1" max="1" width="0.7109375" style="171" customWidth="1"/>
    <col min="2" max="2" width="125.7109375" style="199" customWidth="1"/>
    <col min="3" max="3" width="2.7109375" style="171" hidden="1" customWidth="1"/>
    <col min="4" max="4" width="12.7109375" style="171" hidden="1" customWidth="1"/>
    <col min="5" max="5" width="7.7109375" style="216" hidden="1" customWidth="1"/>
    <col min="6" max="6" width="55.7109375" style="171" hidden="1" customWidth="1"/>
    <col min="7" max="7" width="7.85546875" style="171" hidden="1" customWidth="1"/>
    <col min="8" max="8" width="47.7109375" style="171" hidden="1" customWidth="1"/>
    <col min="9" max="9" width="2.7109375" style="171" hidden="1" customWidth="1"/>
    <col min="10" max="10" width="12.7109375" style="171" hidden="1" customWidth="1"/>
    <col min="11" max="11" width="7.7109375" style="171" hidden="1" customWidth="1"/>
    <col min="12" max="12" width="55.7109375" style="171" hidden="1" customWidth="1"/>
    <col min="13" max="13" width="8.7109375" style="171" hidden="1" customWidth="1"/>
    <col min="14" max="14" width="47.7109375" style="171" hidden="1" customWidth="1"/>
    <col min="15" max="15" width="2.7109375" style="171" hidden="1" customWidth="1"/>
    <col min="16" max="16" width="12.7109375" style="171" hidden="1" customWidth="1"/>
    <col min="17" max="17" width="7.7109375" style="171" hidden="1" customWidth="1"/>
    <col min="18" max="18" width="55.7109375" style="171" hidden="1" customWidth="1"/>
    <col min="19" max="19" width="8.7109375" style="171" hidden="1" customWidth="1"/>
    <col min="20" max="20" width="47.7109375" style="171" hidden="1" customWidth="1"/>
    <col min="21" max="21" width="2.7109375" style="171" hidden="1" customWidth="1"/>
    <col min="22" max="22" width="13.7109375" style="171" hidden="1" customWidth="1"/>
    <col min="23" max="23" width="7.7109375" style="171" hidden="1" customWidth="1"/>
    <col min="24" max="24" width="55.7109375" style="171" hidden="1" customWidth="1"/>
    <col min="25" max="25" width="8.7109375" style="171" hidden="1" customWidth="1"/>
    <col min="26" max="26" width="47.7109375" style="171" hidden="1" customWidth="1"/>
    <col min="27" max="27" width="0" style="199" hidden="1" customWidth="1"/>
    <col min="28" max="16384" width="10.140625" style="199"/>
  </cols>
  <sheetData>
    <row r="1" spans="1:28" s="162" customFormat="1" ht="5.2" customHeight="1" thickBot="1" x14ac:dyDescent="0.25">
      <c r="C1" s="163"/>
      <c r="D1" s="164" t="s">
        <v>0</v>
      </c>
      <c r="E1" s="209"/>
      <c r="F1" s="164"/>
      <c r="G1" s="164"/>
      <c r="H1" s="164"/>
      <c r="I1" s="163"/>
      <c r="J1" s="165" t="s">
        <v>0</v>
      </c>
      <c r="K1" s="165"/>
      <c r="L1" s="165"/>
      <c r="M1" s="165"/>
      <c r="N1" s="165"/>
      <c r="O1" s="163"/>
      <c r="P1" s="166" t="s">
        <v>0</v>
      </c>
      <c r="Q1" s="166"/>
      <c r="R1" s="166"/>
      <c r="S1" s="166"/>
      <c r="T1" s="166"/>
      <c r="U1" s="163"/>
      <c r="V1" s="168" t="s">
        <v>0</v>
      </c>
      <c r="W1" s="168"/>
      <c r="X1" s="168"/>
      <c r="Y1" s="168"/>
      <c r="Z1" s="168" t="s">
        <v>0</v>
      </c>
    </row>
    <row r="2" spans="1:28" s="169" customFormat="1" ht="41.2" customHeight="1" thickBot="1" x14ac:dyDescent="0.3">
      <c r="B2" s="609" t="str">
        <f>UPPER(Introduction!B18)</f>
        <v>4. OPERATION:  OPERATE THE SERVICE WELL AND RELIABLY</v>
      </c>
      <c r="C2" s="167"/>
      <c r="D2" s="174"/>
      <c r="E2" s="210"/>
      <c r="F2" s="174"/>
      <c r="G2" s="174"/>
      <c r="H2" s="176"/>
      <c r="I2" s="196"/>
      <c r="J2" s="173">
        <v>16</v>
      </c>
      <c r="K2" s="174"/>
      <c r="L2" s="173">
        <v>17</v>
      </c>
      <c r="M2" s="174"/>
      <c r="N2" s="173">
        <v>3</v>
      </c>
      <c r="O2" s="196"/>
      <c r="P2" s="174"/>
      <c r="Q2" s="174"/>
      <c r="R2" s="174"/>
      <c r="S2" s="175"/>
      <c r="T2" s="175"/>
      <c r="U2" s="167"/>
      <c r="V2" s="174"/>
      <c r="W2" s="174"/>
      <c r="X2" s="174"/>
      <c r="Y2" s="174"/>
      <c r="Z2" s="174"/>
    </row>
    <row r="3" spans="1:28" s="177" customFormat="1" ht="40.1" customHeight="1" thickBot="1" x14ac:dyDescent="0.3">
      <c r="B3" s="533" t="str">
        <f>CHOOSE(LanguageNumber,H3,N3,T3,Z3)</f>
        <v>Indicator</v>
      </c>
      <c r="C3" s="167"/>
      <c r="D3" s="181" t="s">
        <v>374</v>
      </c>
      <c r="E3" s="181" t="s">
        <v>263</v>
      </c>
      <c r="F3" s="184" t="s">
        <v>264</v>
      </c>
      <c r="G3" s="184" t="s">
        <v>265</v>
      </c>
      <c r="H3" s="183" t="s">
        <v>266</v>
      </c>
      <c r="I3" s="196"/>
      <c r="J3" s="202" t="s">
        <v>267</v>
      </c>
      <c r="K3" s="179" t="s">
        <v>268</v>
      </c>
      <c r="L3" s="179" t="s">
        <v>269</v>
      </c>
      <c r="M3" s="179" t="s">
        <v>270</v>
      </c>
      <c r="N3" s="179" t="s">
        <v>271</v>
      </c>
      <c r="O3" s="196"/>
      <c r="P3" s="181" t="s">
        <v>273</v>
      </c>
      <c r="Q3" s="181" t="s">
        <v>274</v>
      </c>
      <c r="R3" s="183" t="s">
        <v>275</v>
      </c>
      <c r="S3" s="179" t="s">
        <v>276</v>
      </c>
      <c r="T3" s="183" t="s">
        <v>277</v>
      </c>
      <c r="U3" s="167"/>
      <c r="V3" s="185" t="s">
        <v>278</v>
      </c>
      <c r="W3" s="185" t="s">
        <v>264</v>
      </c>
      <c r="X3" s="179" t="s">
        <v>264</v>
      </c>
      <c r="Y3" s="187" t="s">
        <v>279</v>
      </c>
      <c r="Z3" s="179" t="s">
        <v>266</v>
      </c>
    </row>
    <row r="4" spans="1:28" s="211" customFormat="1" ht="25.5" customHeight="1" x14ac:dyDescent="0.25">
      <c r="A4" s="204"/>
      <c r="B4" s="611" t="str">
        <f t="shared" ref="B4:B35" si="0">CHOOSE(LanguageNumber,H4,N4,T4,Z4)&amp;CarriageReturn</f>
        <v xml:space="preserve">Has senior management defined the governance and organization to manage the mobile money business?
</v>
      </c>
      <c r="C4" s="167"/>
      <c r="D4" s="1073" t="s">
        <v>823</v>
      </c>
      <c r="E4" s="737" t="s">
        <v>824</v>
      </c>
      <c r="F4" s="1136" t="s">
        <v>2757</v>
      </c>
      <c r="G4" s="738" t="s">
        <v>825</v>
      </c>
      <c r="H4" s="601" t="s">
        <v>826</v>
      </c>
      <c r="I4" s="196"/>
      <c r="J4" s="1044" t="s">
        <v>827</v>
      </c>
      <c r="K4" s="739" t="str">
        <f>$E4</f>
        <v>4.1.1.1</v>
      </c>
      <c r="L4" s="1136" t="s">
        <v>2758</v>
      </c>
      <c r="M4" s="740" t="str">
        <f>$G4</f>
        <v>4.1.1.1.1</v>
      </c>
      <c r="N4" s="582" t="s">
        <v>828</v>
      </c>
      <c r="O4" s="196"/>
      <c r="P4" s="1132" t="s">
        <v>829</v>
      </c>
      <c r="Q4" s="741" t="str">
        <f t="shared" ref="Q4:Q31" si="1">$E4</f>
        <v>4.1.1.1</v>
      </c>
      <c r="R4" s="1134" t="s">
        <v>2759</v>
      </c>
      <c r="S4" s="740" t="str">
        <f>$G4</f>
        <v>4.1.1.1.1</v>
      </c>
      <c r="T4" s="601" t="s">
        <v>830</v>
      </c>
      <c r="U4" s="540"/>
      <c r="V4" s="1072"/>
      <c r="W4" s="741" t="str">
        <f>$E4</f>
        <v>4.1.1.1</v>
      </c>
      <c r="X4" s="1136"/>
      <c r="Y4" s="740" t="str">
        <f>$G4</f>
        <v>4.1.1.1.1</v>
      </c>
      <c r="Z4" s="582"/>
      <c r="AA4" s="742"/>
      <c r="AB4" s="742"/>
    </row>
    <row r="5" spans="1:28" s="211" customFormat="1" ht="27.8" thickBot="1" x14ac:dyDescent="0.3">
      <c r="A5" s="203"/>
      <c r="B5" s="611" t="str">
        <f t="shared" si="0"/>
        <v xml:space="preserve">Is the governance and organization regularly updated and reviewed for continued suitability?
</v>
      </c>
      <c r="C5" s="167"/>
      <c r="D5" s="1073"/>
      <c r="E5" s="737" t="s">
        <v>824</v>
      </c>
      <c r="F5" s="1137"/>
      <c r="G5" s="743" t="s">
        <v>831</v>
      </c>
      <c r="H5" s="622" t="s">
        <v>832</v>
      </c>
      <c r="I5" s="196"/>
      <c r="J5" s="1045"/>
      <c r="K5" s="744" t="str">
        <f t="shared" ref="K5:K31" si="2">$E5</f>
        <v>4.1.1.1</v>
      </c>
      <c r="L5" s="1138"/>
      <c r="M5" s="745" t="str">
        <f t="shared" ref="M5:M31" si="3">$G5</f>
        <v>4.1.1.1.2</v>
      </c>
      <c r="N5" s="622" t="s">
        <v>833</v>
      </c>
      <c r="O5" s="196"/>
      <c r="P5" s="1133"/>
      <c r="Q5" s="746" t="str">
        <f t="shared" si="1"/>
        <v>4.1.1.1</v>
      </c>
      <c r="R5" s="1135"/>
      <c r="S5" s="745" t="str">
        <f t="shared" ref="S5:S31" si="4">$G5</f>
        <v>4.1.1.1.2</v>
      </c>
      <c r="T5" s="622" t="s">
        <v>834</v>
      </c>
      <c r="U5" s="540"/>
      <c r="V5" s="1073"/>
      <c r="W5" s="746" t="str">
        <f t="shared" ref="W5:W31" si="5">$E5</f>
        <v>4.1.1.1</v>
      </c>
      <c r="X5" s="1137"/>
      <c r="Y5" s="745" t="str">
        <f t="shared" ref="Y5:Y31" si="6">$G5</f>
        <v>4.1.1.1.2</v>
      </c>
      <c r="Z5" s="622"/>
      <c r="AA5" s="742"/>
      <c r="AB5" s="742"/>
    </row>
    <row r="6" spans="1:28" s="211" customFormat="1" ht="27.1" x14ac:dyDescent="0.25">
      <c r="A6" s="189"/>
      <c r="B6" s="611" t="str">
        <f t="shared" si="0"/>
        <v xml:space="preserve">Has a head of mobile money been assigned, who is responsible for operating the mobile money service?
</v>
      </c>
      <c r="C6" s="167"/>
      <c r="D6" s="546" t="s">
        <v>367</v>
      </c>
      <c r="E6" s="747" t="s">
        <v>835</v>
      </c>
      <c r="F6" s="1075" t="s">
        <v>2760</v>
      </c>
      <c r="G6" s="748" t="s">
        <v>836</v>
      </c>
      <c r="H6" s="582" t="s">
        <v>837</v>
      </c>
      <c r="I6" s="196"/>
      <c r="J6" s="620" t="s">
        <v>367</v>
      </c>
      <c r="K6" s="749" t="str">
        <f t="shared" si="2"/>
        <v>4.1.1.2</v>
      </c>
      <c r="L6" s="1105" t="s">
        <v>2761</v>
      </c>
      <c r="M6" s="740" t="str">
        <f t="shared" si="3"/>
        <v>4.1.1.2.1</v>
      </c>
      <c r="N6" s="582" t="s">
        <v>838</v>
      </c>
      <c r="O6" s="196"/>
      <c r="P6" s="750" t="s">
        <v>367</v>
      </c>
      <c r="Q6" s="751" t="str">
        <f t="shared" si="1"/>
        <v>4.1.1.2</v>
      </c>
      <c r="R6" s="1041" t="s">
        <v>2762</v>
      </c>
      <c r="S6" s="740" t="str">
        <f t="shared" si="4"/>
        <v>4.1.1.2.1</v>
      </c>
      <c r="T6" s="582" t="s">
        <v>839</v>
      </c>
      <c r="U6" s="540"/>
      <c r="V6" s="546"/>
      <c r="W6" s="751" t="str">
        <f t="shared" si="5"/>
        <v>4.1.1.2</v>
      </c>
      <c r="X6" s="1075"/>
      <c r="Y6" s="740" t="str">
        <f t="shared" si="6"/>
        <v>4.1.1.2.1</v>
      </c>
      <c r="Z6" s="582"/>
      <c r="AA6" s="742"/>
      <c r="AB6" s="742"/>
    </row>
    <row r="7" spans="1:28" s="211" customFormat="1" ht="27.8" thickBot="1" x14ac:dyDescent="0.3">
      <c r="A7" s="193"/>
      <c r="B7" s="611" t="str">
        <f t="shared" si="0"/>
        <v xml:space="preserve">Does the head of mobile money report regularly to senior management on the performance of the mobile money service?
</v>
      </c>
      <c r="C7" s="167"/>
      <c r="D7" s="546" t="s">
        <v>367</v>
      </c>
      <c r="E7" s="657" t="s">
        <v>835</v>
      </c>
      <c r="F7" s="1130"/>
      <c r="G7" s="752" t="s">
        <v>840</v>
      </c>
      <c r="H7" s="592" t="s">
        <v>841</v>
      </c>
      <c r="I7" s="196"/>
      <c r="J7" s="620" t="s">
        <v>367</v>
      </c>
      <c r="K7" s="753" t="str">
        <f t="shared" si="2"/>
        <v>4.1.1.2</v>
      </c>
      <c r="L7" s="1131">
        <v>0</v>
      </c>
      <c r="M7" s="754" t="str">
        <f t="shared" si="3"/>
        <v>4.1.1.2.2</v>
      </c>
      <c r="N7" s="592" t="s">
        <v>842</v>
      </c>
      <c r="O7" s="196"/>
      <c r="P7" s="750" t="s">
        <v>367</v>
      </c>
      <c r="Q7" s="755" t="str">
        <f t="shared" si="1"/>
        <v>4.1.1.2</v>
      </c>
      <c r="R7" s="1043"/>
      <c r="S7" s="754" t="str">
        <f t="shared" si="4"/>
        <v>4.1.1.2.2</v>
      </c>
      <c r="T7" s="592" t="s">
        <v>843</v>
      </c>
      <c r="U7" s="540"/>
      <c r="V7" s="546"/>
      <c r="W7" s="756" t="str">
        <f t="shared" si="5"/>
        <v>4.1.1.2</v>
      </c>
      <c r="X7" s="1130"/>
      <c r="Y7" s="754" t="str">
        <f t="shared" si="6"/>
        <v>4.1.1.2.2</v>
      </c>
      <c r="Z7" s="592"/>
      <c r="AA7" s="742"/>
      <c r="AB7" s="742"/>
    </row>
    <row r="8" spans="1:28" s="192" customFormat="1" ht="40.65" x14ac:dyDescent="0.25">
      <c r="A8" s="193"/>
      <c r="B8" s="535" t="str">
        <f t="shared" si="0"/>
        <v xml:space="preserve">is an audit or compliance review of the mobile money service (or high-risk activities of mobile money) done to evaluate the MM governance, internal control and risk management processes - at least every two years and reporting to senior management?
</v>
      </c>
      <c r="C8" s="167"/>
      <c r="D8" s="546" t="s">
        <v>367</v>
      </c>
      <c r="E8" s="546" t="s">
        <v>844</v>
      </c>
      <c r="F8" s="1078" t="s">
        <v>2763</v>
      </c>
      <c r="G8" s="757" t="s">
        <v>845</v>
      </c>
      <c r="H8" s="594" t="s">
        <v>846</v>
      </c>
      <c r="I8" s="196"/>
      <c r="J8" s="620" t="s">
        <v>367</v>
      </c>
      <c r="K8" s="542" t="str">
        <f t="shared" si="2"/>
        <v>4.1.1.3</v>
      </c>
      <c r="L8" s="1075" t="s">
        <v>2764</v>
      </c>
      <c r="M8" s="758" t="str">
        <f t="shared" si="3"/>
        <v>4.1.1.3.1</v>
      </c>
      <c r="N8" s="601" t="s">
        <v>847</v>
      </c>
      <c r="O8" s="196"/>
      <c r="P8" s="750" t="s">
        <v>367</v>
      </c>
      <c r="Q8" s="550" t="str">
        <f t="shared" si="1"/>
        <v>4.1.1.3</v>
      </c>
      <c r="R8" s="1041" t="s">
        <v>2765</v>
      </c>
      <c r="S8" s="758" t="str">
        <f t="shared" si="4"/>
        <v>4.1.1.3.1</v>
      </c>
      <c r="T8" s="594" t="s">
        <v>848</v>
      </c>
      <c r="U8" s="540"/>
      <c r="V8" s="546"/>
      <c r="W8" s="550" t="str">
        <f t="shared" si="5"/>
        <v>4.1.1.3</v>
      </c>
      <c r="X8" s="1078"/>
      <c r="Y8" s="758" t="str">
        <f t="shared" si="6"/>
        <v>4.1.1.3.1</v>
      </c>
      <c r="Z8" s="594"/>
      <c r="AA8" s="545"/>
      <c r="AB8" s="545"/>
    </row>
    <row r="9" spans="1:28" s="192" customFormat="1" ht="27.8" thickBot="1" x14ac:dyDescent="0.3">
      <c r="A9" s="193"/>
      <c r="B9" s="535" t="str">
        <f t="shared" si="0"/>
        <v xml:space="preserve">Are issues raised by audits / compliance reviews being followed up by senior management to ensure they are addressed promptly?
</v>
      </c>
      <c r="C9" s="167"/>
      <c r="D9" s="546" t="s">
        <v>367</v>
      </c>
      <c r="E9" s="563" t="s">
        <v>844</v>
      </c>
      <c r="F9" s="1054"/>
      <c r="G9" s="759" t="s">
        <v>849</v>
      </c>
      <c r="H9" s="561" t="s">
        <v>850</v>
      </c>
      <c r="I9" s="196"/>
      <c r="J9" s="620" t="s">
        <v>367</v>
      </c>
      <c r="K9" s="556" t="str">
        <f t="shared" si="2"/>
        <v>4.1.1.3</v>
      </c>
      <c r="L9" s="1058"/>
      <c r="M9" s="760" t="str">
        <f t="shared" si="3"/>
        <v>4.1.1.3.2</v>
      </c>
      <c r="N9" s="561" t="s">
        <v>851</v>
      </c>
      <c r="O9" s="196"/>
      <c r="P9" s="750" t="s">
        <v>367</v>
      </c>
      <c r="Q9" s="550" t="str">
        <f t="shared" si="1"/>
        <v>4.1.1.3</v>
      </c>
      <c r="R9" s="1049"/>
      <c r="S9" s="760" t="str">
        <f t="shared" si="4"/>
        <v>4.1.1.3.2</v>
      </c>
      <c r="T9" s="561" t="s">
        <v>852</v>
      </c>
      <c r="U9" s="540"/>
      <c r="V9" s="546"/>
      <c r="W9" s="556" t="str">
        <f t="shared" si="5"/>
        <v>4.1.1.3</v>
      </c>
      <c r="X9" s="1054"/>
      <c r="Y9" s="760" t="str">
        <f t="shared" si="6"/>
        <v>4.1.1.3.2</v>
      </c>
      <c r="Z9" s="561"/>
      <c r="AA9" s="545"/>
      <c r="AB9" s="545"/>
    </row>
    <row r="10" spans="1:28" s="211" customFormat="1" ht="40.65" x14ac:dyDescent="0.25">
      <c r="A10" s="193"/>
      <c r="B10" s="734" t="str">
        <f t="shared" si="0"/>
        <v xml:space="preserve">Is documentation in place to define all technical operations activities of the mobile money system, including regular and scheduled technical operations tasks?
</v>
      </c>
      <c r="C10" s="167"/>
      <c r="D10" s="1128" t="s">
        <v>853</v>
      </c>
      <c r="E10" s="747" t="s">
        <v>854</v>
      </c>
      <c r="F10" s="1075" t="s">
        <v>2766</v>
      </c>
      <c r="G10" s="748" t="s">
        <v>855</v>
      </c>
      <c r="H10" s="582" t="s">
        <v>856</v>
      </c>
      <c r="I10" s="196"/>
      <c r="J10" s="1044" t="s">
        <v>857</v>
      </c>
      <c r="K10" s="761" t="str">
        <f t="shared" si="2"/>
        <v>4.2.1.1</v>
      </c>
      <c r="L10" s="1041" t="s">
        <v>2767</v>
      </c>
      <c r="M10" s="740" t="str">
        <f t="shared" si="3"/>
        <v>4.2.1.1.1</v>
      </c>
      <c r="N10" s="582" t="s">
        <v>858</v>
      </c>
      <c r="O10" s="196"/>
      <c r="P10" s="1128" t="s">
        <v>859</v>
      </c>
      <c r="Q10" s="762" t="str">
        <f t="shared" si="1"/>
        <v>4.2.1.1</v>
      </c>
      <c r="R10" s="1075" t="s">
        <v>2768</v>
      </c>
      <c r="S10" s="740" t="str">
        <f t="shared" si="4"/>
        <v>4.2.1.1.1</v>
      </c>
      <c r="T10" s="582" t="s">
        <v>860</v>
      </c>
      <c r="U10" s="540"/>
      <c r="V10" s="1072" t="s">
        <v>861</v>
      </c>
      <c r="W10" s="762" t="str">
        <f t="shared" si="5"/>
        <v>4.2.1.1</v>
      </c>
      <c r="X10" s="1075"/>
      <c r="Y10" s="740" t="str">
        <f t="shared" si="6"/>
        <v>4.2.1.1.1</v>
      </c>
      <c r="Z10" s="582"/>
      <c r="AA10" s="742"/>
      <c r="AB10" s="742"/>
    </row>
    <row r="11" spans="1:28" s="211" customFormat="1" ht="27.1" x14ac:dyDescent="0.25">
      <c r="A11" s="193"/>
      <c r="B11" s="734" t="str">
        <f t="shared" si="0"/>
        <v xml:space="preserve">Are the functional architecture and infrastructure architecture of the mobile money system documented?
</v>
      </c>
      <c r="C11" s="167"/>
      <c r="D11" s="1129"/>
      <c r="E11" s="747" t="s">
        <v>854</v>
      </c>
      <c r="F11" s="1076"/>
      <c r="G11" s="743" t="s">
        <v>863</v>
      </c>
      <c r="H11" s="622" t="s">
        <v>864</v>
      </c>
      <c r="I11" s="196"/>
      <c r="J11" s="1045">
        <v>0</v>
      </c>
      <c r="K11" s="761" t="str">
        <f t="shared" si="2"/>
        <v>4.2.1.1</v>
      </c>
      <c r="L11" s="1064"/>
      <c r="M11" s="745" t="str">
        <f t="shared" si="3"/>
        <v>4.2.1.1.2</v>
      </c>
      <c r="N11" s="622" t="s">
        <v>865</v>
      </c>
      <c r="O11" s="196"/>
      <c r="P11" s="1129"/>
      <c r="Q11" s="762" t="str">
        <f t="shared" si="1"/>
        <v>4.2.1.1</v>
      </c>
      <c r="R11" s="1076"/>
      <c r="S11" s="745" t="str">
        <f t="shared" si="4"/>
        <v>4.2.1.1.2</v>
      </c>
      <c r="T11" s="622" t="s">
        <v>866</v>
      </c>
      <c r="U11" s="540"/>
      <c r="V11" s="1073"/>
      <c r="W11" s="762" t="str">
        <f t="shared" si="5"/>
        <v>4.2.1.1</v>
      </c>
      <c r="X11" s="1076"/>
      <c r="Y11" s="745" t="str">
        <f t="shared" si="6"/>
        <v>4.2.1.1.2</v>
      </c>
      <c r="Z11" s="622"/>
      <c r="AA11" s="742"/>
      <c r="AB11" s="742"/>
    </row>
    <row r="12" spans="1:28" s="211" customFormat="1" ht="27.8" thickBot="1" x14ac:dyDescent="0.3">
      <c r="A12" s="193"/>
      <c r="B12" s="734" t="str">
        <f t="shared" si="0"/>
        <v xml:space="preserve">Are the required resources documented, including an organizational chart and/or responsibility assignment matrix (RACI)?
</v>
      </c>
      <c r="C12" s="167"/>
      <c r="D12" s="1129"/>
      <c r="E12" s="747" t="s">
        <v>854</v>
      </c>
      <c r="F12" s="1076"/>
      <c r="G12" s="743" t="s">
        <v>867</v>
      </c>
      <c r="H12" s="622" t="s">
        <v>868</v>
      </c>
      <c r="I12" s="196"/>
      <c r="J12" s="620" t="s">
        <v>367</v>
      </c>
      <c r="K12" s="761" t="str">
        <f t="shared" si="2"/>
        <v>4.2.1.1</v>
      </c>
      <c r="L12" s="1064"/>
      <c r="M12" s="745" t="str">
        <f t="shared" si="3"/>
        <v>4.2.1.1.3</v>
      </c>
      <c r="N12" s="622" t="s">
        <v>869</v>
      </c>
      <c r="O12" s="196"/>
      <c r="P12" s="1129"/>
      <c r="Q12" s="762" t="str">
        <f t="shared" si="1"/>
        <v>4.2.1.1</v>
      </c>
      <c r="R12" s="1076"/>
      <c r="S12" s="745" t="str">
        <f t="shared" si="4"/>
        <v>4.2.1.1.3</v>
      </c>
      <c r="T12" s="622" t="s">
        <v>870</v>
      </c>
      <c r="U12" s="540"/>
      <c r="V12" s="546"/>
      <c r="W12" s="762" t="str">
        <f t="shared" si="5"/>
        <v>4.2.1.1</v>
      </c>
      <c r="X12" s="1076"/>
      <c r="Y12" s="745" t="str">
        <f t="shared" si="6"/>
        <v>4.2.1.1.3</v>
      </c>
      <c r="Z12" s="622"/>
      <c r="AA12" s="742"/>
      <c r="AB12" s="742"/>
    </row>
    <row r="13" spans="1:28" s="208" customFormat="1" ht="40.65" x14ac:dyDescent="0.25">
      <c r="A13" s="193"/>
      <c r="B13" s="535" t="str">
        <f t="shared" si="0"/>
        <v xml:space="preserve">Has a process for mobile money system backups been documented that determines the data that is backed up, the frequency of backups and the data retention period?
</v>
      </c>
      <c r="C13" s="196"/>
      <c r="D13" s="549" t="s">
        <v>367</v>
      </c>
      <c r="E13" s="593" t="s">
        <v>871</v>
      </c>
      <c r="F13" s="1054" t="s">
        <v>2769</v>
      </c>
      <c r="G13" s="618" t="s">
        <v>872</v>
      </c>
      <c r="H13" s="594" t="s">
        <v>873</v>
      </c>
      <c r="I13" s="540"/>
      <c r="J13" s="549" t="s">
        <v>367</v>
      </c>
      <c r="K13" s="542" t="str">
        <f>$E13</f>
        <v>4.2.1.2</v>
      </c>
      <c r="L13" s="1054" t="s">
        <v>2770</v>
      </c>
      <c r="M13" s="673" t="str">
        <f>G13</f>
        <v>4.2.1.2.1</v>
      </c>
      <c r="N13" s="594" t="s">
        <v>874</v>
      </c>
      <c r="O13" s="196"/>
      <c r="P13" s="549" t="s">
        <v>367</v>
      </c>
      <c r="Q13" s="542" t="str">
        <f t="shared" si="1"/>
        <v>4.2.1.2</v>
      </c>
      <c r="R13" s="1057" t="s">
        <v>2771</v>
      </c>
      <c r="S13" s="674" t="str">
        <f>$G13</f>
        <v>4.2.1.2.1</v>
      </c>
      <c r="T13" s="601" t="s">
        <v>875</v>
      </c>
      <c r="U13" s="196"/>
      <c r="V13" s="555"/>
      <c r="W13" s="675" t="str">
        <f>$E13</f>
        <v>4.2.1.2</v>
      </c>
      <c r="X13" s="1061"/>
      <c r="Y13" s="598" t="str">
        <f>$G13</f>
        <v>4.2.1.2.1</v>
      </c>
      <c r="Z13" s="763"/>
    </row>
    <row r="14" spans="1:28" s="208" customFormat="1" ht="27.1" x14ac:dyDescent="0.25">
      <c r="A14" s="189"/>
      <c r="B14" s="535" t="str">
        <f t="shared" si="0"/>
        <v xml:space="preserve">Is the mobile money system and all financial data backed up at least daily?
</v>
      </c>
      <c r="C14" s="196"/>
      <c r="D14" s="549" t="s">
        <v>367</v>
      </c>
      <c r="E14" s="690" t="s">
        <v>871</v>
      </c>
      <c r="F14" s="1055"/>
      <c r="G14" s="621" t="s">
        <v>876</v>
      </c>
      <c r="H14" s="558" t="s">
        <v>877</v>
      </c>
      <c r="I14" s="540"/>
      <c r="J14" s="549" t="s">
        <v>367</v>
      </c>
      <c r="K14" s="550" t="str">
        <f>$E14</f>
        <v>4.2.1.2</v>
      </c>
      <c r="L14" s="1055">
        <v>0</v>
      </c>
      <c r="M14" s="686" t="str">
        <f>G14</f>
        <v>4.2.1.2.2</v>
      </c>
      <c r="N14" s="558" t="s">
        <v>878</v>
      </c>
      <c r="O14" s="196"/>
      <c r="P14" s="549" t="s">
        <v>367</v>
      </c>
      <c r="Q14" s="550" t="str">
        <f t="shared" si="1"/>
        <v>4.2.1.2</v>
      </c>
      <c r="R14" s="1076"/>
      <c r="S14" s="687" t="str">
        <f>$G14</f>
        <v>4.2.1.2.2</v>
      </c>
      <c r="T14" s="622" t="s">
        <v>879</v>
      </c>
      <c r="U14" s="196"/>
      <c r="V14" s="555"/>
      <c r="W14" s="679" t="str">
        <f>$E14</f>
        <v>4.2.1.2</v>
      </c>
      <c r="X14" s="1062"/>
      <c r="Y14" s="688" t="str">
        <f>$G14</f>
        <v>4.2.1.2.2</v>
      </c>
      <c r="Z14" s="764"/>
    </row>
    <row r="15" spans="1:28" s="208" customFormat="1" ht="27.1" x14ac:dyDescent="0.25">
      <c r="A15" s="193"/>
      <c r="B15" s="535" t="str">
        <f t="shared" si="0"/>
        <v xml:space="preserve">Are backups stored securely offsite (e.g. at a second data centre or a commercial storage facility)?
</v>
      </c>
      <c r="C15" s="196"/>
      <c r="D15" s="549" t="s">
        <v>367</v>
      </c>
      <c r="E15" s="690" t="s">
        <v>871</v>
      </c>
      <c r="F15" s="1055"/>
      <c r="G15" s="621" t="s">
        <v>880</v>
      </c>
      <c r="H15" s="558" t="s">
        <v>881</v>
      </c>
      <c r="I15" s="540"/>
      <c r="J15" s="549" t="s">
        <v>367</v>
      </c>
      <c r="K15" s="550" t="str">
        <f>$E15</f>
        <v>4.2.1.2</v>
      </c>
      <c r="L15" s="1055">
        <v>0</v>
      </c>
      <c r="M15" s="686" t="str">
        <f>G15</f>
        <v>4.2.1.2.3</v>
      </c>
      <c r="N15" s="558" t="s">
        <v>882</v>
      </c>
      <c r="O15" s="196"/>
      <c r="P15" s="549" t="s">
        <v>367</v>
      </c>
      <c r="Q15" s="550" t="str">
        <f t="shared" si="1"/>
        <v>4.2.1.2</v>
      </c>
      <c r="R15" s="1076"/>
      <c r="S15" s="687" t="str">
        <f>$G15</f>
        <v>4.2.1.2.3</v>
      </c>
      <c r="T15" s="622" t="s">
        <v>883</v>
      </c>
      <c r="U15" s="196"/>
      <c r="V15" s="555"/>
      <c r="W15" s="679" t="str">
        <f>$E15</f>
        <v>4.2.1.2</v>
      </c>
      <c r="X15" s="1062"/>
      <c r="Y15" s="688" t="str">
        <f>$G15</f>
        <v>4.2.1.2.3</v>
      </c>
      <c r="Z15" s="764"/>
    </row>
    <row r="16" spans="1:28" s="208" customFormat="1" ht="27.8" thickBot="1" x14ac:dyDescent="0.3">
      <c r="A16" s="193"/>
      <c r="B16" s="535" t="str">
        <f t="shared" si="0"/>
        <v xml:space="preserve">Has a process for restoring backed-up data been implemented and tested?
</v>
      </c>
      <c r="C16" s="196"/>
      <c r="D16" s="549" t="s">
        <v>367</v>
      </c>
      <c r="E16" s="681" t="s">
        <v>871</v>
      </c>
      <c r="F16" s="1056"/>
      <c r="G16" s="615" t="s">
        <v>884</v>
      </c>
      <c r="H16" s="589" t="s">
        <v>885</v>
      </c>
      <c r="I16" s="540"/>
      <c r="J16" s="549" t="s">
        <v>367</v>
      </c>
      <c r="K16" s="590" t="str">
        <f>$E16</f>
        <v>4.2.1.2</v>
      </c>
      <c r="L16" s="1056">
        <v>0</v>
      </c>
      <c r="M16" s="682" t="str">
        <f>G16</f>
        <v>4.2.1.2.4</v>
      </c>
      <c r="N16" s="589" t="s">
        <v>886</v>
      </c>
      <c r="O16" s="196"/>
      <c r="P16" s="549" t="s">
        <v>367</v>
      </c>
      <c r="Q16" s="590" t="str">
        <f t="shared" si="1"/>
        <v>4.2.1.2</v>
      </c>
      <c r="R16" s="1077"/>
      <c r="S16" s="683" t="str">
        <f>$G16</f>
        <v>4.2.1.2.4</v>
      </c>
      <c r="T16" s="592" t="s">
        <v>887</v>
      </c>
      <c r="U16" s="196"/>
      <c r="V16" s="555"/>
      <c r="W16" s="670" t="str">
        <f>$E16</f>
        <v>4.2.1.2</v>
      </c>
      <c r="X16" s="1063"/>
      <c r="Y16" s="684" t="str">
        <f>$G16</f>
        <v>4.2.1.2.4</v>
      </c>
      <c r="Z16" s="765"/>
    </row>
    <row r="17" spans="1:28" s="211" customFormat="1" ht="27.1" x14ac:dyDescent="0.25">
      <c r="A17" s="193"/>
      <c r="B17" s="735" t="str">
        <f t="shared" si="0"/>
        <v xml:space="preserve">Are service levels defined for the mobile money system for availability and incident response/resolution times?
</v>
      </c>
      <c r="C17" s="167"/>
      <c r="D17" s="750" t="s">
        <v>367</v>
      </c>
      <c r="E17" s="537" t="s">
        <v>888</v>
      </c>
      <c r="F17" s="1054" t="s">
        <v>2772</v>
      </c>
      <c r="G17" s="738" t="s">
        <v>889</v>
      </c>
      <c r="H17" s="594" t="s">
        <v>890</v>
      </c>
      <c r="I17" s="196"/>
      <c r="J17" s="620" t="s">
        <v>367</v>
      </c>
      <c r="K17" s="766" t="str">
        <f t="shared" si="2"/>
        <v>4.2.1.3</v>
      </c>
      <c r="L17" s="1057" t="s">
        <v>2773</v>
      </c>
      <c r="M17" s="767" t="str">
        <f t="shared" si="3"/>
        <v>4.2.1.3.1</v>
      </c>
      <c r="N17" s="594" t="s">
        <v>891</v>
      </c>
      <c r="O17" s="196"/>
      <c r="P17" s="750" t="s">
        <v>367</v>
      </c>
      <c r="Q17" s="542" t="str">
        <f t="shared" si="1"/>
        <v>4.2.1.3</v>
      </c>
      <c r="R17" s="1057" t="s">
        <v>2774</v>
      </c>
      <c r="S17" s="767" t="str">
        <f t="shared" si="4"/>
        <v>4.2.1.3.1</v>
      </c>
      <c r="T17" s="601" t="s">
        <v>892</v>
      </c>
      <c r="U17" s="540"/>
      <c r="V17" s="546"/>
      <c r="W17" s="542" t="str">
        <f t="shared" si="5"/>
        <v>4.2.1.3</v>
      </c>
      <c r="X17" s="1054"/>
      <c r="Y17" s="767" t="str">
        <f t="shared" si="6"/>
        <v>4.2.1.3.1</v>
      </c>
      <c r="Z17" s="594"/>
      <c r="AA17" s="742"/>
      <c r="AB17" s="742"/>
    </row>
    <row r="18" spans="1:28" s="211" customFormat="1" ht="27.1" x14ac:dyDescent="0.25">
      <c r="A18" s="193"/>
      <c r="B18" s="735" t="str">
        <f t="shared" si="0"/>
        <v xml:space="preserve">Is the availability of the mobile money system being monitored and reported against the service level?
</v>
      </c>
      <c r="C18" s="167"/>
      <c r="D18" s="750" t="s">
        <v>367</v>
      </c>
      <c r="E18" s="546" t="s">
        <v>888</v>
      </c>
      <c r="F18" s="1055"/>
      <c r="G18" s="743" t="s">
        <v>893</v>
      </c>
      <c r="H18" s="558" t="s">
        <v>894</v>
      </c>
      <c r="I18" s="196"/>
      <c r="J18" s="620" t="s">
        <v>367</v>
      </c>
      <c r="K18" s="678" t="str">
        <f t="shared" si="2"/>
        <v>4.2.1.3</v>
      </c>
      <c r="L18" s="1059">
        <v>0</v>
      </c>
      <c r="M18" s="768" t="str">
        <f t="shared" si="3"/>
        <v>4.2.1.3.2</v>
      </c>
      <c r="N18" s="558" t="s">
        <v>895</v>
      </c>
      <c r="O18" s="196"/>
      <c r="P18" s="750" t="s">
        <v>367</v>
      </c>
      <c r="Q18" s="550" t="str">
        <f t="shared" si="1"/>
        <v>4.2.1.3</v>
      </c>
      <c r="R18" s="1076"/>
      <c r="S18" s="768" t="str">
        <f t="shared" si="4"/>
        <v>4.2.1.3.2</v>
      </c>
      <c r="T18" s="622" t="s">
        <v>896</v>
      </c>
      <c r="U18" s="540"/>
      <c r="V18" s="546"/>
      <c r="W18" s="550" t="str">
        <f t="shared" si="5"/>
        <v>4.2.1.3</v>
      </c>
      <c r="X18" s="1055"/>
      <c r="Y18" s="768" t="str">
        <f t="shared" si="6"/>
        <v>4.2.1.3.2</v>
      </c>
      <c r="Z18" s="558"/>
      <c r="AA18" s="742"/>
      <c r="AB18" s="742"/>
    </row>
    <row r="19" spans="1:28" s="192" customFormat="1" ht="27.1" x14ac:dyDescent="0.25">
      <c r="A19" s="193"/>
      <c r="B19" s="535" t="str">
        <f t="shared" si="0"/>
        <v xml:space="preserve">Are incident management reports being produced regularly to indicate whether service level targets are being met?
</v>
      </c>
      <c r="C19" s="167"/>
      <c r="D19" s="769" t="s">
        <v>367</v>
      </c>
      <c r="E19" s="546" t="s">
        <v>888</v>
      </c>
      <c r="F19" s="1055"/>
      <c r="G19" s="743" t="s">
        <v>897</v>
      </c>
      <c r="H19" s="594" t="s">
        <v>898</v>
      </c>
      <c r="I19" s="196"/>
      <c r="J19" s="770" t="s">
        <v>367</v>
      </c>
      <c r="K19" s="678" t="str">
        <f t="shared" si="2"/>
        <v>4.2.1.3</v>
      </c>
      <c r="L19" s="1059"/>
      <c r="M19" s="771" t="str">
        <f t="shared" si="3"/>
        <v>4.2.1.3.3</v>
      </c>
      <c r="N19" s="601" t="s">
        <v>899</v>
      </c>
      <c r="O19" s="196"/>
      <c r="P19" s="769" t="s">
        <v>367</v>
      </c>
      <c r="Q19" s="550" t="str">
        <f t="shared" si="1"/>
        <v>4.2.1.3</v>
      </c>
      <c r="R19" s="1076"/>
      <c r="S19" s="771" t="str">
        <f t="shared" si="4"/>
        <v>4.2.1.3.3</v>
      </c>
      <c r="T19" s="601" t="s">
        <v>900</v>
      </c>
      <c r="U19" s="540"/>
      <c r="V19" s="772"/>
      <c r="W19" s="550" t="str">
        <f t="shared" si="5"/>
        <v>4.2.1.3</v>
      </c>
      <c r="X19" s="1055"/>
      <c r="Y19" s="771" t="str">
        <f t="shared" si="6"/>
        <v>4.2.1.3.3</v>
      </c>
      <c r="Z19" s="594"/>
      <c r="AA19" s="545"/>
      <c r="AB19" s="545"/>
    </row>
    <row r="20" spans="1:28" s="208" customFormat="1" ht="27.8" thickBot="1" x14ac:dyDescent="0.3">
      <c r="A20" s="193"/>
      <c r="B20" s="535" t="str">
        <f t="shared" si="0"/>
        <v xml:space="preserve">Are all mobile money system components monitored, and are alerts raised in case of problems or failures?
</v>
      </c>
      <c r="C20" s="196"/>
      <c r="D20" s="555" t="s">
        <v>367</v>
      </c>
      <c r="E20" s="563" t="s">
        <v>902</v>
      </c>
      <c r="F20" s="564" t="s">
        <v>2775</v>
      </c>
      <c r="G20" s="667" t="s">
        <v>903</v>
      </c>
      <c r="H20" s="564" t="s">
        <v>904</v>
      </c>
      <c r="I20" s="540"/>
      <c r="J20" s="555" t="s">
        <v>367</v>
      </c>
      <c r="K20" s="590" t="str">
        <f>$E20</f>
        <v>4.2.1.4</v>
      </c>
      <c r="L20" s="564" t="s">
        <v>2776</v>
      </c>
      <c r="M20" s="668" t="str">
        <f>G20</f>
        <v>4.2.1.4.1</v>
      </c>
      <c r="N20" s="564" t="s">
        <v>905</v>
      </c>
      <c r="O20" s="196"/>
      <c r="P20" s="555" t="s">
        <v>367</v>
      </c>
      <c r="Q20" s="590" t="str">
        <f t="shared" si="1"/>
        <v>4.2.1.4</v>
      </c>
      <c r="R20" s="656" t="s">
        <v>2777</v>
      </c>
      <c r="S20" s="669" t="str">
        <f>$G20</f>
        <v>4.2.1.4.1</v>
      </c>
      <c r="T20" s="656" t="s">
        <v>906</v>
      </c>
      <c r="U20" s="196"/>
      <c r="V20" s="555"/>
      <c r="W20" s="670" t="str">
        <f>$E20</f>
        <v>4.2.1.4</v>
      </c>
      <c r="X20" s="671"/>
      <c r="Y20" s="590" t="str">
        <f>$G20</f>
        <v>4.2.1.4.1</v>
      </c>
      <c r="Z20" s="671"/>
    </row>
    <row r="21" spans="1:28" s="212" customFormat="1" ht="27.8" thickBot="1" x14ac:dyDescent="0.3">
      <c r="A21" s="193"/>
      <c r="B21" s="535" t="str">
        <f t="shared" si="0"/>
        <v xml:space="preserve">Is up-to-date time-synchronization technology used to synchronize all mobile money system clocks?
</v>
      </c>
      <c r="C21" s="196"/>
      <c r="D21" s="718" t="s">
        <v>367</v>
      </c>
      <c r="E21" s="563" t="s">
        <v>907</v>
      </c>
      <c r="F21" s="564" t="s">
        <v>2778</v>
      </c>
      <c r="G21" s="667" t="s">
        <v>901</v>
      </c>
      <c r="H21" s="564" t="s">
        <v>908</v>
      </c>
      <c r="I21" s="540"/>
      <c r="J21" s="718" t="s">
        <v>367</v>
      </c>
      <c r="K21" s="590" t="str">
        <f>$E21</f>
        <v>4.2.1.5</v>
      </c>
      <c r="L21" s="564" t="s">
        <v>2779</v>
      </c>
      <c r="M21" s="668" t="str">
        <f>G21</f>
        <v>4.2.1.5.1</v>
      </c>
      <c r="N21" s="564" t="s">
        <v>909</v>
      </c>
      <c r="O21" s="196"/>
      <c r="P21" s="718" t="s">
        <v>367</v>
      </c>
      <c r="Q21" s="590" t="str">
        <f t="shared" si="1"/>
        <v>4.2.1.5</v>
      </c>
      <c r="R21" s="656" t="s">
        <v>2780</v>
      </c>
      <c r="S21" s="669" t="str">
        <f>$G21</f>
        <v>4.2.1.5.1</v>
      </c>
      <c r="T21" s="656" t="s">
        <v>910</v>
      </c>
      <c r="U21" s="196"/>
      <c r="V21" s="718"/>
      <c r="W21" s="670" t="str">
        <f>$E21</f>
        <v>4.2.1.5</v>
      </c>
      <c r="X21" s="671"/>
      <c r="Y21" s="590" t="str">
        <f>$G21</f>
        <v>4.2.1.5.1</v>
      </c>
      <c r="Z21" s="671"/>
    </row>
    <row r="22" spans="1:28" s="211" customFormat="1" ht="27.8" thickBot="1" x14ac:dyDescent="0.3">
      <c r="A22" s="193"/>
      <c r="B22" s="734" t="str">
        <f t="shared" si="0"/>
        <v xml:space="preserve">Has product definition documentation been developed that describes mobile money services, features and fees?
</v>
      </c>
      <c r="C22" s="167"/>
      <c r="D22" s="773" t="s">
        <v>911</v>
      </c>
      <c r="E22" s="774" t="s">
        <v>912</v>
      </c>
      <c r="F22" s="659" t="s">
        <v>2781</v>
      </c>
      <c r="G22" s="748" t="s">
        <v>913</v>
      </c>
      <c r="H22" s="582" t="s">
        <v>914</v>
      </c>
      <c r="I22" s="196"/>
      <c r="J22" s="620" t="s">
        <v>915</v>
      </c>
      <c r="K22" s="775" t="str">
        <f>$E22</f>
        <v>4.2.2.1</v>
      </c>
      <c r="L22" s="659" t="s">
        <v>2782</v>
      </c>
      <c r="M22" s="740" t="str">
        <f>$G22</f>
        <v>4.2.2.1.1</v>
      </c>
      <c r="N22" s="582" t="s">
        <v>916</v>
      </c>
      <c r="O22" s="196"/>
      <c r="P22" s="773" t="s">
        <v>917</v>
      </c>
      <c r="Q22" s="776" t="str">
        <f t="shared" si="1"/>
        <v>4.2.2.1</v>
      </c>
      <c r="R22" s="659" t="s">
        <v>2783</v>
      </c>
      <c r="S22" s="740" t="str">
        <f>$G22</f>
        <v>4.2.2.1.1</v>
      </c>
      <c r="T22" s="582" t="s">
        <v>918</v>
      </c>
      <c r="U22" s="540"/>
      <c r="V22" s="546" t="s">
        <v>919</v>
      </c>
      <c r="W22" s="777" t="str">
        <f>$E22</f>
        <v>4.2.2.1</v>
      </c>
      <c r="X22" s="659"/>
      <c r="Y22" s="740" t="str">
        <f>$G22</f>
        <v>4.2.2.1.1</v>
      </c>
      <c r="Z22" s="582"/>
      <c r="AA22" s="742"/>
      <c r="AB22" s="742"/>
    </row>
    <row r="23" spans="1:28" s="192" customFormat="1" ht="68.45" thickBot="1" x14ac:dyDescent="0.3">
      <c r="A23" s="193"/>
      <c r="B23" s="735" t="str">
        <f t="shared" si="0"/>
        <v xml:space="preserve">Are event-based management reports produced that contain relevant information about significant events, including (at minimum):
a) Incidents involving service disruption 
b) SLA breaches
c) Deployment or new or changed services?
</v>
      </c>
      <c r="C23" s="167"/>
      <c r="D23" s="750" t="s">
        <v>367</v>
      </c>
      <c r="E23" s="586" t="s">
        <v>920</v>
      </c>
      <c r="F23" s="654" t="s">
        <v>2784</v>
      </c>
      <c r="G23" s="757" t="s">
        <v>921</v>
      </c>
      <c r="H23" s="581" t="s">
        <v>922</v>
      </c>
      <c r="I23" s="196"/>
      <c r="J23" s="546" t="s">
        <v>367</v>
      </c>
      <c r="K23" s="542" t="str">
        <f t="shared" si="2"/>
        <v>4.2.2.3</v>
      </c>
      <c r="L23" s="659" t="s">
        <v>2785</v>
      </c>
      <c r="M23" s="758" t="str">
        <f t="shared" si="3"/>
        <v>4.2.2.3.1</v>
      </c>
      <c r="N23" s="582" t="s">
        <v>923</v>
      </c>
      <c r="O23" s="196"/>
      <c r="P23" s="750" t="s">
        <v>367</v>
      </c>
      <c r="Q23" s="550" t="str">
        <f t="shared" si="1"/>
        <v>4.2.2.3</v>
      </c>
      <c r="R23" s="659" t="s">
        <v>2786</v>
      </c>
      <c r="S23" s="758" t="str">
        <f t="shared" si="4"/>
        <v>4.2.2.3.1</v>
      </c>
      <c r="T23" s="582" t="s">
        <v>924</v>
      </c>
      <c r="U23" s="540"/>
      <c r="V23" s="546"/>
      <c r="W23" s="550" t="str">
        <f t="shared" si="5"/>
        <v>4.2.2.3</v>
      </c>
      <c r="X23" s="654"/>
      <c r="Y23" s="758" t="str">
        <f t="shared" si="6"/>
        <v>4.2.2.3.1</v>
      </c>
      <c r="Z23" s="581"/>
      <c r="AA23" s="545"/>
      <c r="AB23" s="545"/>
    </row>
    <row r="24" spans="1:28" s="192" customFormat="1" ht="27.1" x14ac:dyDescent="0.25">
      <c r="A24" s="193"/>
      <c r="B24" s="735" t="str">
        <f t="shared" si="0"/>
        <v xml:space="preserve">Are business forecasts generated at least annually to provide a realistic prediction of the mobile money business over the coming 1-3 year period?
</v>
      </c>
      <c r="C24" s="167"/>
      <c r="D24" s="1120" t="s">
        <v>925</v>
      </c>
      <c r="E24" s="537" t="s">
        <v>926</v>
      </c>
      <c r="F24" s="1078" t="s">
        <v>2787</v>
      </c>
      <c r="G24" s="711" t="s">
        <v>927</v>
      </c>
      <c r="H24" s="581" t="s">
        <v>928</v>
      </c>
      <c r="I24" s="196"/>
      <c r="J24" s="1122" t="s">
        <v>929</v>
      </c>
      <c r="K24" s="766" t="str">
        <f t="shared" si="2"/>
        <v>4.3.1.1</v>
      </c>
      <c r="L24" s="1126" t="s">
        <v>2788</v>
      </c>
      <c r="M24" s="693" t="str">
        <f t="shared" si="3"/>
        <v>4.3.1.1.1</v>
      </c>
      <c r="N24" s="582" t="s">
        <v>930</v>
      </c>
      <c r="O24" s="196"/>
      <c r="P24" s="1127" t="s">
        <v>931</v>
      </c>
      <c r="Q24" s="542" t="str">
        <f t="shared" si="1"/>
        <v>4.3.1.1</v>
      </c>
      <c r="R24" s="1078" t="s">
        <v>2789</v>
      </c>
      <c r="S24" s="693" t="str">
        <f t="shared" si="4"/>
        <v>4.3.1.1.1</v>
      </c>
      <c r="T24" s="581" t="s">
        <v>932</v>
      </c>
      <c r="U24" s="540"/>
      <c r="V24" s="1120"/>
      <c r="W24" s="542" t="str">
        <f t="shared" si="5"/>
        <v>4.3.1.1</v>
      </c>
      <c r="X24" s="1078"/>
      <c r="Y24" s="693" t="str">
        <f t="shared" si="6"/>
        <v>4.3.1.1.1</v>
      </c>
      <c r="Z24" s="581"/>
      <c r="AA24" s="545"/>
      <c r="AB24" s="545"/>
    </row>
    <row r="25" spans="1:28" s="192" customFormat="1" ht="27.8" thickBot="1" x14ac:dyDescent="0.3">
      <c r="A25" s="193"/>
      <c r="B25" s="535" t="str">
        <f t="shared" si="0"/>
        <v xml:space="preserve">Do business forecasts include number of subscribers (registered and active) and number of transactions (by transaction type)?
</v>
      </c>
      <c r="C25" s="167"/>
      <c r="D25" s="1121"/>
      <c r="E25" s="546" t="s">
        <v>926</v>
      </c>
      <c r="F25" s="1055"/>
      <c r="G25" s="712" t="s">
        <v>933</v>
      </c>
      <c r="H25" s="558" t="s">
        <v>934</v>
      </c>
      <c r="I25" s="196"/>
      <c r="J25" s="1123">
        <v>0</v>
      </c>
      <c r="K25" s="550" t="str">
        <f t="shared" si="2"/>
        <v>4.3.1.1</v>
      </c>
      <c r="L25" s="1102">
        <v>0</v>
      </c>
      <c r="M25" s="687" t="str">
        <f t="shared" si="3"/>
        <v>4.3.1.1.2</v>
      </c>
      <c r="N25" s="622" t="s">
        <v>935</v>
      </c>
      <c r="O25" s="196"/>
      <c r="P25" s="1119"/>
      <c r="Q25" s="550" t="str">
        <f t="shared" si="1"/>
        <v>4.3.1.1</v>
      </c>
      <c r="R25" s="1055"/>
      <c r="S25" s="687" t="str">
        <f t="shared" si="4"/>
        <v>4.3.1.1.2</v>
      </c>
      <c r="T25" s="558" t="s">
        <v>936</v>
      </c>
      <c r="U25" s="540"/>
      <c r="V25" s="1121"/>
      <c r="W25" s="550" t="str">
        <f t="shared" si="5"/>
        <v>4.3.1.1</v>
      </c>
      <c r="X25" s="1055"/>
      <c r="Y25" s="687" t="str">
        <f t="shared" si="6"/>
        <v>4.3.1.1.2</v>
      </c>
      <c r="Z25" s="558"/>
      <c r="AA25" s="545"/>
      <c r="AB25" s="545"/>
    </row>
    <row r="26" spans="1:28" s="192" customFormat="1" ht="27.1" x14ac:dyDescent="0.25">
      <c r="A26" s="189"/>
      <c r="B26" s="535" t="str">
        <f t="shared" si="0"/>
        <v xml:space="preserve">Is a technical capacity plan produced at least annually - i.e. a forward-looking projection with anticipated technial hardware upgrades?
</v>
      </c>
      <c r="C26" s="167"/>
      <c r="D26" s="772" t="s">
        <v>367</v>
      </c>
      <c r="E26" s="537" t="s">
        <v>937</v>
      </c>
      <c r="F26" s="1124" t="s">
        <v>2790</v>
      </c>
      <c r="G26" s="711" t="s">
        <v>938</v>
      </c>
      <c r="H26" s="581" t="s">
        <v>939</v>
      </c>
      <c r="I26" s="196"/>
      <c r="J26" s="770" t="s">
        <v>367</v>
      </c>
      <c r="K26" s="542" t="str">
        <f t="shared" si="2"/>
        <v>4.3.1.2</v>
      </c>
      <c r="L26" s="1078" t="s">
        <v>2791</v>
      </c>
      <c r="M26" s="693" t="str">
        <f t="shared" si="3"/>
        <v>4.3.1.2.1</v>
      </c>
      <c r="N26" s="581" t="s">
        <v>940</v>
      </c>
      <c r="O26" s="196"/>
      <c r="P26" s="769" t="s">
        <v>367</v>
      </c>
      <c r="Q26" s="542" t="str">
        <f t="shared" si="1"/>
        <v>4.3.1.2</v>
      </c>
      <c r="R26" s="1124" t="s">
        <v>2792</v>
      </c>
      <c r="S26" s="693" t="str">
        <f t="shared" si="4"/>
        <v>4.3.1.2.1</v>
      </c>
      <c r="T26" s="581" t="s">
        <v>941</v>
      </c>
      <c r="U26" s="540"/>
      <c r="V26" s="772"/>
      <c r="W26" s="542" t="str">
        <f t="shared" si="5"/>
        <v>4.3.1.2</v>
      </c>
      <c r="X26" s="1078"/>
      <c r="Y26" s="693" t="str">
        <f t="shared" si="6"/>
        <v>4.3.1.2.1</v>
      </c>
      <c r="Z26" s="581"/>
      <c r="AA26" s="545"/>
      <c r="AB26" s="545"/>
    </row>
    <row r="27" spans="1:28" s="192" customFormat="1" ht="27.1" x14ac:dyDescent="0.25">
      <c r="A27" s="193"/>
      <c r="B27" s="535" t="str">
        <f t="shared" si="0"/>
        <v xml:space="preserve">Is the capacity plan based on the business forecast of transactions, subscribers and other functional usage?
</v>
      </c>
      <c r="C27" s="167"/>
      <c r="D27" s="772" t="s">
        <v>367</v>
      </c>
      <c r="E27" s="546" t="s">
        <v>937</v>
      </c>
      <c r="F27" s="1125"/>
      <c r="G27" s="712" t="s">
        <v>942</v>
      </c>
      <c r="H27" s="558" t="s">
        <v>943</v>
      </c>
      <c r="I27" s="196"/>
      <c r="J27" s="770" t="s">
        <v>367</v>
      </c>
      <c r="K27" s="550" t="str">
        <f t="shared" si="2"/>
        <v>4.3.1.2</v>
      </c>
      <c r="L27" s="1055">
        <v>0</v>
      </c>
      <c r="M27" s="687" t="str">
        <f t="shared" si="3"/>
        <v>4.3.1.2.2</v>
      </c>
      <c r="N27" s="558" t="s">
        <v>944</v>
      </c>
      <c r="O27" s="196"/>
      <c r="P27" s="769" t="s">
        <v>367</v>
      </c>
      <c r="Q27" s="550" t="str">
        <f t="shared" si="1"/>
        <v>4.3.1.2</v>
      </c>
      <c r="R27" s="1125"/>
      <c r="S27" s="687" t="str">
        <f t="shared" si="4"/>
        <v>4.3.1.2.2</v>
      </c>
      <c r="T27" s="558" t="s">
        <v>945</v>
      </c>
      <c r="U27" s="540"/>
      <c r="V27" s="772"/>
      <c r="W27" s="550" t="str">
        <f t="shared" si="5"/>
        <v>4.3.1.2</v>
      </c>
      <c r="X27" s="1055"/>
      <c r="Y27" s="687" t="str">
        <f t="shared" si="6"/>
        <v>4.3.1.2.2</v>
      </c>
      <c r="Z27" s="558"/>
      <c r="AA27" s="545"/>
      <c r="AB27" s="545"/>
    </row>
    <row r="28" spans="1:28" s="195" customFormat="1" ht="27.8" thickBot="1" x14ac:dyDescent="0.3">
      <c r="A28" s="193"/>
      <c r="B28" s="535" t="str">
        <f t="shared" si="0"/>
        <v xml:space="preserve">Is the capacity plan based on an analysis of usage and performance of all the components of the mobile money system?
</v>
      </c>
      <c r="C28" s="167"/>
      <c r="D28" s="772" t="s">
        <v>367</v>
      </c>
      <c r="E28" s="546" t="s">
        <v>937</v>
      </c>
      <c r="F28" s="1125"/>
      <c r="G28" s="712" t="s">
        <v>946</v>
      </c>
      <c r="H28" s="558" t="s">
        <v>947</v>
      </c>
      <c r="I28" s="196"/>
      <c r="J28" s="770" t="s">
        <v>367</v>
      </c>
      <c r="K28" s="550" t="str">
        <f t="shared" si="2"/>
        <v>4.3.1.2</v>
      </c>
      <c r="L28" s="1055">
        <v>0</v>
      </c>
      <c r="M28" s="687" t="str">
        <f t="shared" si="3"/>
        <v>4.3.1.2.3</v>
      </c>
      <c r="N28" s="558" t="s">
        <v>948</v>
      </c>
      <c r="O28" s="196"/>
      <c r="P28" s="769" t="s">
        <v>367</v>
      </c>
      <c r="Q28" s="550" t="str">
        <f t="shared" si="1"/>
        <v>4.3.1.2</v>
      </c>
      <c r="R28" s="1125"/>
      <c r="S28" s="687" t="str">
        <f t="shared" si="4"/>
        <v>4.3.1.2.3</v>
      </c>
      <c r="T28" s="558" t="s">
        <v>949</v>
      </c>
      <c r="U28" s="540"/>
      <c r="V28" s="772"/>
      <c r="W28" s="550" t="str">
        <f t="shared" si="5"/>
        <v>4.3.1.2</v>
      </c>
      <c r="X28" s="1055"/>
      <c r="Y28" s="687" t="str">
        <f t="shared" si="6"/>
        <v>4.3.1.2.3</v>
      </c>
      <c r="Z28" s="558"/>
      <c r="AA28" s="559"/>
      <c r="AB28" s="559"/>
    </row>
    <row r="29" spans="1:28" s="192" customFormat="1" ht="27.8" thickBot="1" x14ac:dyDescent="0.3">
      <c r="A29" s="193"/>
      <c r="B29" s="735" t="str">
        <f t="shared" si="0"/>
        <v xml:space="preserve">Are operational alerts raised when the capacity and/or performance of a particular component has become unacceptable?
</v>
      </c>
      <c r="C29" s="167"/>
      <c r="D29" s="772" t="s">
        <v>367</v>
      </c>
      <c r="E29" s="586" t="s">
        <v>950</v>
      </c>
      <c r="F29" s="778" t="s">
        <v>2793</v>
      </c>
      <c r="G29" s="691" t="s">
        <v>951</v>
      </c>
      <c r="H29" s="581" t="s">
        <v>952</v>
      </c>
      <c r="I29" s="196"/>
      <c r="J29" s="770" t="s">
        <v>367</v>
      </c>
      <c r="K29" s="779" t="str">
        <f t="shared" si="2"/>
        <v>4.3.1.4</v>
      </c>
      <c r="L29" s="780" t="s">
        <v>2794</v>
      </c>
      <c r="M29" s="695" t="str">
        <f t="shared" si="3"/>
        <v>4.3.1.4.1</v>
      </c>
      <c r="N29" s="581" t="s">
        <v>953</v>
      </c>
      <c r="O29" s="196"/>
      <c r="P29" s="769" t="s">
        <v>367</v>
      </c>
      <c r="Q29" s="779" t="str">
        <f t="shared" si="1"/>
        <v>4.3.1.4</v>
      </c>
      <c r="R29" s="778" t="s">
        <v>2795</v>
      </c>
      <c r="S29" s="695" t="str">
        <f t="shared" si="4"/>
        <v>4.3.1.4.1</v>
      </c>
      <c r="T29" s="581" t="s">
        <v>954</v>
      </c>
      <c r="U29" s="540"/>
      <c r="V29" s="772"/>
      <c r="W29" s="628" t="str">
        <f t="shared" si="5"/>
        <v>4.3.1.4</v>
      </c>
      <c r="X29" s="654"/>
      <c r="Y29" s="695" t="str">
        <f t="shared" si="6"/>
        <v>4.3.1.4.1</v>
      </c>
      <c r="Z29" s="581"/>
      <c r="AA29" s="545"/>
      <c r="AB29" s="545"/>
    </row>
    <row r="30" spans="1:28" s="195" customFormat="1" ht="25.5" customHeight="1" x14ac:dyDescent="0.25">
      <c r="A30" s="193"/>
      <c r="B30" s="735" t="str">
        <f t="shared" si="0"/>
        <v xml:space="preserve">Are incidents being recorded, analysed, and prioritised?
</v>
      </c>
      <c r="C30" s="167"/>
      <c r="D30" s="1072" t="s">
        <v>955</v>
      </c>
      <c r="E30" s="537" t="s">
        <v>956</v>
      </c>
      <c r="F30" s="1078" t="s">
        <v>2796</v>
      </c>
      <c r="G30" s="711" t="s">
        <v>957</v>
      </c>
      <c r="H30" s="581" t="s">
        <v>958</v>
      </c>
      <c r="I30" s="196"/>
      <c r="J30" s="1044" t="s">
        <v>959</v>
      </c>
      <c r="K30" s="542" t="str">
        <f t="shared" si="2"/>
        <v>4.4.1.1</v>
      </c>
      <c r="L30" s="1105" t="s">
        <v>2797</v>
      </c>
      <c r="M30" s="693" t="str">
        <f t="shared" si="3"/>
        <v>4.4.1.1.1</v>
      </c>
      <c r="N30" s="582" t="s">
        <v>960</v>
      </c>
      <c r="O30" s="196"/>
      <c r="P30" s="1070" t="s">
        <v>961</v>
      </c>
      <c r="Q30" s="542" t="str">
        <f t="shared" si="1"/>
        <v>4.4.1.1</v>
      </c>
      <c r="R30" s="1078" t="s">
        <v>2798</v>
      </c>
      <c r="S30" s="693" t="str">
        <f t="shared" si="4"/>
        <v>4.4.1.1.1</v>
      </c>
      <c r="T30" s="581" t="s">
        <v>962</v>
      </c>
      <c r="U30" s="540"/>
      <c r="V30" s="1072"/>
      <c r="W30" s="542" t="str">
        <f t="shared" si="5"/>
        <v>4.4.1.1</v>
      </c>
      <c r="X30" s="1078"/>
      <c r="Y30" s="693" t="str">
        <f t="shared" si="6"/>
        <v>4.4.1.1.1</v>
      </c>
      <c r="Z30" s="581"/>
      <c r="AA30" s="559"/>
      <c r="AB30" s="559"/>
    </row>
    <row r="31" spans="1:28" s="195" customFormat="1" ht="27.1" x14ac:dyDescent="0.25">
      <c r="A31" s="193"/>
      <c r="B31" s="735" t="str">
        <f t="shared" si="0"/>
        <v xml:space="preserve">Are incidents which have not progressed according to agreed service levels being escalated?
</v>
      </c>
      <c r="C31" s="167"/>
      <c r="D31" s="1073"/>
      <c r="E31" s="781" t="s">
        <v>956</v>
      </c>
      <c r="F31" s="1054"/>
      <c r="G31" s="712" t="s">
        <v>963</v>
      </c>
      <c r="H31" s="558" t="s">
        <v>964</v>
      </c>
      <c r="I31" s="196"/>
      <c r="J31" s="1045"/>
      <c r="K31" s="782" t="str">
        <f t="shared" si="2"/>
        <v>4.4.1.1</v>
      </c>
      <c r="L31" s="1106"/>
      <c r="M31" s="687" t="str">
        <f t="shared" si="3"/>
        <v>4.4.1.1.2</v>
      </c>
      <c r="N31" s="558" t="s">
        <v>965</v>
      </c>
      <c r="O31" s="196"/>
      <c r="P31" s="1067"/>
      <c r="Q31" s="782" t="str">
        <f t="shared" si="1"/>
        <v>4.4.1.1</v>
      </c>
      <c r="R31" s="1054"/>
      <c r="S31" s="687" t="str">
        <f t="shared" si="4"/>
        <v>4.4.1.1.2</v>
      </c>
      <c r="T31" s="558" t="s">
        <v>966</v>
      </c>
      <c r="U31" s="540"/>
      <c r="V31" s="1073"/>
      <c r="W31" s="782" t="str">
        <f t="shared" si="5"/>
        <v>4.4.1.1</v>
      </c>
      <c r="X31" s="1054"/>
      <c r="Y31" s="687" t="str">
        <f t="shared" si="6"/>
        <v>4.4.1.1.2</v>
      </c>
      <c r="Z31" s="558"/>
      <c r="AA31" s="559"/>
      <c r="AB31" s="559"/>
    </row>
    <row r="32" spans="1:28" s="195" customFormat="1" ht="27.8" thickBot="1" x14ac:dyDescent="0.3">
      <c r="A32" s="193"/>
      <c r="B32" s="735" t="str">
        <f t="shared" si="0"/>
        <v xml:space="preserve">Are problems (see definition) being identified, recorded and prioritised?
</v>
      </c>
      <c r="C32" s="167"/>
      <c r="D32" s="783" t="s">
        <v>367</v>
      </c>
      <c r="E32" s="546" t="s">
        <v>967</v>
      </c>
      <c r="F32" s="594" t="s">
        <v>2799</v>
      </c>
      <c r="G32" s="710" t="s">
        <v>968</v>
      </c>
      <c r="H32" s="594" t="s">
        <v>969</v>
      </c>
      <c r="I32" s="196"/>
      <c r="J32" s="784" t="s">
        <v>367</v>
      </c>
      <c r="K32" s="678" t="str">
        <f t="shared" ref="K32:K60" si="7">$E32</f>
        <v>4.4.1.3</v>
      </c>
      <c r="L32" s="785" t="s">
        <v>2800</v>
      </c>
      <c r="M32" s="674" t="str">
        <f t="shared" ref="M32:M60" si="8">$G32</f>
        <v>4.4.1.3.1</v>
      </c>
      <c r="N32" s="601" t="s">
        <v>970</v>
      </c>
      <c r="O32" s="196"/>
      <c r="P32" s="786" t="s">
        <v>367</v>
      </c>
      <c r="Q32" s="550" t="str">
        <f t="shared" ref="Q32:Q60" si="9">$E32</f>
        <v>4.4.1.3</v>
      </c>
      <c r="R32" s="594" t="s">
        <v>2801</v>
      </c>
      <c r="S32" s="674" t="str">
        <f t="shared" ref="S32:S60" si="10">$G32</f>
        <v>4.4.1.3.1</v>
      </c>
      <c r="T32" s="594" t="s">
        <v>971</v>
      </c>
      <c r="U32" s="540"/>
      <c r="V32" s="783"/>
      <c r="W32" s="550" t="str">
        <f t="shared" ref="W32:W60" si="11">$E32</f>
        <v>4.4.1.3</v>
      </c>
      <c r="X32" s="594"/>
      <c r="Y32" s="674" t="str">
        <f t="shared" ref="Y32:Y60" si="12">$G32</f>
        <v>4.4.1.3.1</v>
      </c>
      <c r="Z32" s="594"/>
      <c r="AA32" s="559"/>
      <c r="AB32" s="559"/>
    </row>
    <row r="33" spans="1:28" s="215" customFormat="1" ht="38.35" customHeight="1" x14ac:dyDescent="0.25">
      <c r="A33" s="189"/>
      <c r="B33" s="736" t="str">
        <f t="shared" si="0"/>
        <v xml:space="preserve">Is there a formal gated project management process for managing changes to the mobile money service (both technical and commercial changes)?
</v>
      </c>
      <c r="C33" s="167"/>
      <c r="D33" s="1118" t="s">
        <v>972</v>
      </c>
      <c r="E33" s="774" t="s">
        <v>973</v>
      </c>
      <c r="F33" s="1108" t="s">
        <v>2802</v>
      </c>
      <c r="G33" s="748" t="s">
        <v>974</v>
      </c>
      <c r="H33" s="787" t="s">
        <v>975</v>
      </c>
      <c r="I33" s="196"/>
      <c r="J33" s="1122" t="s">
        <v>976</v>
      </c>
      <c r="K33" s="788" t="str">
        <f t="shared" si="7"/>
        <v>4.5.1.1</v>
      </c>
      <c r="L33" s="1108" t="s">
        <v>2803</v>
      </c>
      <c r="M33" s="740" t="str">
        <f t="shared" si="8"/>
        <v>4.5.1.1.1</v>
      </c>
      <c r="N33" s="787" t="s">
        <v>977</v>
      </c>
      <c r="O33" s="196"/>
      <c r="P33" s="1118" t="s">
        <v>978</v>
      </c>
      <c r="Q33" s="788" t="str">
        <f t="shared" si="9"/>
        <v>4.5.1.1</v>
      </c>
      <c r="R33" s="1108" t="s">
        <v>2804</v>
      </c>
      <c r="S33" s="740" t="str">
        <f t="shared" si="10"/>
        <v>4.5.1.1.1</v>
      </c>
      <c r="T33" s="787" t="s">
        <v>979</v>
      </c>
      <c r="U33" s="540"/>
      <c r="V33" s="1120"/>
      <c r="W33" s="788" t="str">
        <f t="shared" si="11"/>
        <v>4.5.1.1</v>
      </c>
      <c r="X33" s="1108"/>
      <c r="Y33" s="740" t="str">
        <f t="shared" si="12"/>
        <v>4.5.1.1.1</v>
      </c>
      <c r="Z33" s="787"/>
      <c r="AA33" s="789"/>
      <c r="AB33" s="789"/>
    </row>
    <row r="34" spans="1:28" s="211" customFormat="1" ht="27.1" x14ac:dyDescent="0.25">
      <c r="A34" s="214"/>
      <c r="B34" s="736" t="str">
        <f t="shared" si="0"/>
        <v xml:space="preserve">Does the gated project management process ensure that all changes are clearly defined, planned &amp; documented in advance?
</v>
      </c>
      <c r="C34" s="167"/>
      <c r="D34" s="1119"/>
      <c r="E34" s="747" t="s">
        <v>973</v>
      </c>
      <c r="F34" s="1109"/>
      <c r="G34" s="743" t="s">
        <v>981</v>
      </c>
      <c r="H34" s="557" t="s">
        <v>982</v>
      </c>
      <c r="I34" s="196"/>
      <c r="J34" s="1123">
        <v>0</v>
      </c>
      <c r="K34" s="790" t="str">
        <f t="shared" si="7"/>
        <v>4.5.1.1</v>
      </c>
      <c r="L34" s="1114">
        <v>0</v>
      </c>
      <c r="M34" s="745" t="str">
        <f t="shared" si="8"/>
        <v>4.5.1.1.2</v>
      </c>
      <c r="N34" s="557" t="s">
        <v>983</v>
      </c>
      <c r="O34" s="196"/>
      <c r="P34" s="1119"/>
      <c r="Q34" s="790" t="str">
        <f t="shared" si="9"/>
        <v>4.5.1.1</v>
      </c>
      <c r="R34" s="1109"/>
      <c r="S34" s="745" t="str">
        <f t="shared" si="10"/>
        <v>4.5.1.1.2</v>
      </c>
      <c r="T34" s="557" t="s">
        <v>984</v>
      </c>
      <c r="U34" s="540"/>
      <c r="V34" s="1121"/>
      <c r="W34" s="790" t="str">
        <f t="shared" si="11"/>
        <v>4.5.1.1</v>
      </c>
      <c r="X34" s="1109"/>
      <c r="Y34" s="745" t="str">
        <f t="shared" si="12"/>
        <v>4.5.1.1.2</v>
      </c>
      <c r="Z34" s="557"/>
      <c r="AA34" s="742"/>
      <c r="AB34" s="742"/>
    </row>
    <row r="35" spans="1:28" s="211" customFormat="1" ht="27.8" thickBot="1" x14ac:dyDescent="0.3">
      <c r="A35" s="193"/>
      <c r="B35" s="736" t="str">
        <f t="shared" si="0"/>
        <v xml:space="preserve">Does the gated project management process require input and approval from all relevant mobile money functions?
</v>
      </c>
      <c r="C35" s="167"/>
      <c r="D35" s="1119"/>
      <c r="E35" s="747" t="s">
        <v>973</v>
      </c>
      <c r="F35" s="1109"/>
      <c r="G35" s="743" t="s">
        <v>980</v>
      </c>
      <c r="H35" s="557" t="s">
        <v>985</v>
      </c>
      <c r="I35" s="196"/>
      <c r="J35" s="1123">
        <v>0</v>
      </c>
      <c r="K35" s="790" t="str">
        <f t="shared" si="7"/>
        <v>4.5.1.1</v>
      </c>
      <c r="L35" s="1114">
        <v>0</v>
      </c>
      <c r="M35" s="745" t="str">
        <f t="shared" si="8"/>
        <v>4.5.1.1.3</v>
      </c>
      <c r="N35" s="557" t="s">
        <v>986</v>
      </c>
      <c r="O35" s="196"/>
      <c r="P35" s="1119"/>
      <c r="Q35" s="790" t="str">
        <f t="shared" si="9"/>
        <v>4.5.1.1</v>
      </c>
      <c r="R35" s="1109"/>
      <c r="S35" s="745" t="str">
        <f t="shared" si="10"/>
        <v>4.5.1.1.3</v>
      </c>
      <c r="T35" s="557" t="s">
        <v>987</v>
      </c>
      <c r="U35" s="540"/>
      <c r="V35" s="1121"/>
      <c r="W35" s="790" t="str">
        <f t="shared" si="11"/>
        <v>4.5.1.1</v>
      </c>
      <c r="X35" s="1109"/>
      <c r="Y35" s="745" t="str">
        <f t="shared" si="12"/>
        <v>4.5.1.1.3</v>
      </c>
      <c r="Z35" s="557"/>
      <c r="AA35" s="742"/>
      <c r="AB35" s="742"/>
    </row>
    <row r="36" spans="1:28" s="211" customFormat="1" ht="40.65" x14ac:dyDescent="0.25">
      <c r="A36" s="193"/>
      <c r="B36" s="736" t="str">
        <f t="shared" ref="B36:B66" si="13">CHOOSE(LanguageNumber,H36,N36,T36,Z36)&amp;CarriageReturn</f>
        <v xml:space="preserve">Is there a formal technical change management process (e.g. Change Advisory Board) to manage all changes to the live technical environment (including patches, minor changes and major releases)?
</v>
      </c>
      <c r="C36" s="167"/>
      <c r="D36" s="769" t="s">
        <v>367</v>
      </c>
      <c r="E36" s="774" t="s">
        <v>988</v>
      </c>
      <c r="F36" s="1110" t="s">
        <v>2805</v>
      </c>
      <c r="G36" s="791" t="s">
        <v>989</v>
      </c>
      <c r="H36" s="787" t="s">
        <v>990</v>
      </c>
      <c r="I36" s="196"/>
      <c r="J36" s="770" t="s">
        <v>367</v>
      </c>
      <c r="K36" s="792" t="str">
        <f t="shared" si="7"/>
        <v>4.5.1.2</v>
      </c>
      <c r="L36" s="1110" t="s">
        <v>2806</v>
      </c>
      <c r="M36" s="793" t="str">
        <f t="shared" si="8"/>
        <v>4.5.1.2.1</v>
      </c>
      <c r="N36" s="787" t="s">
        <v>991</v>
      </c>
      <c r="O36" s="196"/>
      <c r="P36" s="769" t="s">
        <v>367</v>
      </c>
      <c r="Q36" s="788" t="str">
        <f t="shared" si="9"/>
        <v>4.5.1.2</v>
      </c>
      <c r="R36" s="1110" t="s">
        <v>2807</v>
      </c>
      <c r="S36" s="793" t="str">
        <f t="shared" si="10"/>
        <v>4.5.1.2.1</v>
      </c>
      <c r="T36" s="787" t="s">
        <v>992</v>
      </c>
      <c r="U36" s="540"/>
      <c r="V36" s="772"/>
      <c r="W36" s="788" t="str">
        <f t="shared" si="11"/>
        <v>4.5.1.2</v>
      </c>
      <c r="X36" s="1110"/>
      <c r="Y36" s="794" t="str">
        <f t="shared" si="12"/>
        <v>4.5.1.2.1</v>
      </c>
      <c r="Z36" s="787"/>
      <c r="AA36" s="742"/>
      <c r="AB36" s="742"/>
    </row>
    <row r="37" spans="1:28" s="211" customFormat="1" ht="27.1" x14ac:dyDescent="0.25">
      <c r="A37" s="193"/>
      <c r="B37" s="736" t="str">
        <f t="shared" si="13"/>
        <v xml:space="preserve">Are planned system changes documented in a change calendar and communicated to technical and business managers?
</v>
      </c>
      <c r="C37" s="167"/>
      <c r="D37" s="769" t="s">
        <v>367</v>
      </c>
      <c r="E37" s="747" t="s">
        <v>988</v>
      </c>
      <c r="F37" s="1111"/>
      <c r="G37" s="795" t="s">
        <v>993</v>
      </c>
      <c r="H37" s="557" t="s">
        <v>994</v>
      </c>
      <c r="I37" s="196"/>
      <c r="J37" s="770" t="s">
        <v>367</v>
      </c>
      <c r="K37" s="790" t="str">
        <f t="shared" si="7"/>
        <v>4.5.1.2</v>
      </c>
      <c r="L37" s="1115">
        <v>0</v>
      </c>
      <c r="M37" s="796" t="str">
        <f t="shared" si="8"/>
        <v>4.5.1.2.2</v>
      </c>
      <c r="N37" s="557" t="s">
        <v>995</v>
      </c>
      <c r="O37" s="196"/>
      <c r="P37" s="769" t="s">
        <v>367</v>
      </c>
      <c r="Q37" s="790" t="str">
        <f t="shared" si="9"/>
        <v>4.5.1.2</v>
      </c>
      <c r="R37" s="1111"/>
      <c r="S37" s="796" t="str">
        <f t="shared" si="10"/>
        <v>4.5.1.2.2</v>
      </c>
      <c r="T37" s="557" t="s">
        <v>996</v>
      </c>
      <c r="U37" s="540"/>
      <c r="V37" s="772"/>
      <c r="W37" s="790" t="str">
        <f t="shared" si="11"/>
        <v>4.5.1.2</v>
      </c>
      <c r="X37" s="1111"/>
      <c r="Y37" s="797" t="str">
        <f t="shared" si="12"/>
        <v>4.5.1.2.2</v>
      </c>
      <c r="Z37" s="557"/>
      <c r="AA37" s="742"/>
      <c r="AB37" s="742"/>
    </row>
    <row r="38" spans="1:28" s="211" customFormat="1" ht="40.65" x14ac:dyDescent="0.25">
      <c r="A38" s="193"/>
      <c r="B38" s="736" t="str">
        <f t="shared" si="13"/>
        <v xml:space="preserve">Are release notes produced for each change, documenting the changes that are being made, including all changes, bug fixes, known issues, and deployment/roll-back procedures?
</v>
      </c>
      <c r="C38" s="167"/>
      <c r="D38" s="769" t="s">
        <v>367</v>
      </c>
      <c r="E38" s="747" t="s">
        <v>988</v>
      </c>
      <c r="F38" s="1112"/>
      <c r="G38" s="795" t="s">
        <v>997</v>
      </c>
      <c r="H38" s="557" t="s">
        <v>998</v>
      </c>
      <c r="I38" s="196"/>
      <c r="J38" s="770" t="s">
        <v>367</v>
      </c>
      <c r="K38" s="790" t="str">
        <f t="shared" si="7"/>
        <v>4.5.1.2</v>
      </c>
      <c r="L38" s="1116"/>
      <c r="M38" s="796" t="str">
        <f t="shared" si="8"/>
        <v>4.5.1.2.3</v>
      </c>
      <c r="N38" s="557" t="s">
        <v>999</v>
      </c>
      <c r="O38" s="196"/>
      <c r="P38" s="769" t="s">
        <v>367</v>
      </c>
      <c r="Q38" s="790" t="str">
        <f t="shared" si="9"/>
        <v>4.5.1.2</v>
      </c>
      <c r="R38" s="1112"/>
      <c r="S38" s="796" t="str">
        <f t="shared" si="10"/>
        <v>4.5.1.2.3</v>
      </c>
      <c r="T38" s="557" t="s">
        <v>1000</v>
      </c>
      <c r="U38" s="540"/>
      <c r="V38" s="772"/>
      <c r="W38" s="790" t="str">
        <f t="shared" si="11"/>
        <v>4.5.1.2</v>
      </c>
      <c r="X38" s="1112"/>
      <c r="Y38" s="797" t="str">
        <f t="shared" si="12"/>
        <v>4.5.1.2.3</v>
      </c>
      <c r="Z38" s="557"/>
      <c r="AA38" s="742"/>
      <c r="AB38" s="742"/>
    </row>
    <row r="39" spans="1:28" s="211" customFormat="1" ht="41.35" thickBot="1" x14ac:dyDescent="0.3">
      <c r="A39" s="193"/>
      <c r="B39" s="736" t="str">
        <f t="shared" si="13"/>
        <v xml:space="preserve">Are emergency changes managed and deployed according to a documented procedure that is part of the incident management process (e.g. Emergency Change Advisory Board)?
</v>
      </c>
      <c r="C39" s="167"/>
      <c r="D39" s="769" t="s">
        <v>367</v>
      </c>
      <c r="E39" s="798" t="s">
        <v>988</v>
      </c>
      <c r="F39" s="1113"/>
      <c r="G39" s="799" t="s">
        <v>1001</v>
      </c>
      <c r="H39" s="800" t="s">
        <v>1002</v>
      </c>
      <c r="I39" s="196"/>
      <c r="J39" s="770" t="s">
        <v>367</v>
      </c>
      <c r="K39" s="801" t="str">
        <f t="shared" si="7"/>
        <v>4.5.1.2</v>
      </c>
      <c r="L39" s="1117">
        <v>0</v>
      </c>
      <c r="M39" s="802" t="str">
        <f t="shared" si="8"/>
        <v>4.5.1.2.6</v>
      </c>
      <c r="N39" s="800" t="s">
        <v>1003</v>
      </c>
      <c r="O39" s="196"/>
      <c r="P39" s="769" t="s">
        <v>367</v>
      </c>
      <c r="Q39" s="801" t="str">
        <f t="shared" si="9"/>
        <v>4.5.1.2</v>
      </c>
      <c r="R39" s="1113"/>
      <c r="S39" s="802" t="str">
        <f t="shared" si="10"/>
        <v>4.5.1.2.6</v>
      </c>
      <c r="T39" s="800" t="s">
        <v>1004</v>
      </c>
      <c r="U39" s="540"/>
      <c r="V39" s="772"/>
      <c r="W39" s="801" t="str">
        <f t="shared" si="11"/>
        <v>4.5.1.2</v>
      </c>
      <c r="X39" s="1113"/>
      <c r="Y39" s="638" t="str">
        <f t="shared" si="12"/>
        <v>4.5.1.2.6</v>
      </c>
      <c r="Z39" s="571"/>
      <c r="AA39" s="742"/>
      <c r="AB39" s="742"/>
    </row>
    <row r="40" spans="1:28" s="211" customFormat="1" ht="27.1" x14ac:dyDescent="0.25">
      <c r="A40" s="193"/>
      <c r="B40" s="736" t="str">
        <f t="shared" si="13"/>
        <v xml:space="preserve">is there a separate testing environment, which is a valid representation of the production environment?
</v>
      </c>
      <c r="C40" s="167"/>
      <c r="D40" s="769" t="s">
        <v>367</v>
      </c>
      <c r="E40" s="774" t="s">
        <v>1005</v>
      </c>
      <c r="F40" s="1108" t="s">
        <v>2808</v>
      </c>
      <c r="G40" s="748" t="s">
        <v>1006</v>
      </c>
      <c r="H40" s="787" t="s">
        <v>1007</v>
      </c>
      <c r="I40" s="196"/>
      <c r="J40" s="770" t="s">
        <v>367</v>
      </c>
      <c r="K40" s="788" t="str">
        <f t="shared" si="7"/>
        <v>4.5.1.3</v>
      </c>
      <c r="L40" s="1108" t="s">
        <v>2809</v>
      </c>
      <c r="M40" s="740" t="str">
        <f t="shared" si="8"/>
        <v>4.5.1.3.1</v>
      </c>
      <c r="N40" s="787" t="s">
        <v>1008</v>
      </c>
      <c r="O40" s="196"/>
      <c r="P40" s="769" t="s">
        <v>367</v>
      </c>
      <c r="Q40" s="788" t="str">
        <f t="shared" si="9"/>
        <v>4.5.1.3</v>
      </c>
      <c r="R40" s="1108" t="s">
        <v>2810</v>
      </c>
      <c r="S40" s="740" t="str">
        <f t="shared" si="10"/>
        <v>4.5.1.3.1</v>
      </c>
      <c r="T40" s="787" t="s">
        <v>1009</v>
      </c>
      <c r="U40" s="540"/>
      <c r="V40" s="772"/>
      <c r="W40" s="788" t="str">
        <f t="shared" si="11"/>
        <v>4.5.1.3</v>
      </c>
      <c r="X40" s="1108"/>
      <c r="Y40" s="740" t="str">
        <f t="shared" si="12"/>
        <v>4.5.1.3.1</v>
      </c>
      <c r="Z40" s="787"/>
      <c r="AA40" s="742"/>
      <c r="AB40" s="742"/>
    </row>
    <row r="41" spans="1:28" s="211" customFormat="1" ht="40.65" x14ac:dyDescent="0.25">
      <c r="A41" s="193"/>
      <c r="B41" s="736" t="str">
        <f t="shared" si="13"/>
        <v xml:space="preserve">Is User Acceptance Testing (functional testing) done to verify each release against acceptance criteria agreed in advance by the mobile money business operations manager?
</v>
      </c>
      <c r="C41" s="167"/>
      <c r="D41" s="769" t="s">
        <v>367</v>
      </c>
      <c r="E41" s="747" t="s">
        <v>1005</v>
      </c>
      <c r="F41" s="1109"/>
      <c r="G41" s="743" t="s">
        <v>1010</v>
      </c>
      <c r="H41" s="557" t="s">
        <v>1011</v>
      </c>
      <c r="I41" s="196"/>
      <c r="J41" s="770" t="s">
        <v>367</v>
      </c>
      <c r="K41" s="790" t="str">
        <f t="shared" si="7"/>
        <v>4.5.1.3</v>
      </c>
      <c r="L41" s="1114">
        <v>0</v>
      </c>
      <c r="M41" s="745" t="str">
        <f t="shared" si="8"/>
        <v>4.5.1.3.2</v>
      </c>
      <c r="N41" s="557" t="s">
        <v>1012</v>
      </c>
      <c r="O41" s="196"/>
      <c r="P41" s="769" t="s">
        <v>367</v>
      </c>
      <c r="Q41" s="790" t="str">
        <f t="shared" si="9"/>
        <v>4.5.1.3</v>
      </c>
      <c r="R41" s="1109"/>
      <c r="S41" s="745" t="str">
        <f t="shared" si="10"/>
        <v>4.5.1.3.2</v>
      </c>
      <c r="T41" s="557" t="s">
        <v>1013</v>
      </c>
      <c r="U41" s="540"/>
      <c r="V41" s="772"/>
      <c r="W41" s="790" t="str">
        <f t="shared" si="11"/>
        <v>4.5.1.3</v>
      </c>
      <c r="X41" s="1109"/>
      <c r="Y41" s="745" t="str">
        <f t="shared" si="12"/>
        <v>4.5.1.3.2</v>
      </c>
      <c r="Z41" s="557"/>
      <c r="AA41" s="742"/>
      <c r="AB41" s="742"/>
    </row>
    <row r="42" spans="1:28" s="211" customFormat="1" ht="27.8" thickBot="1" x14ac:dyDescent="0.3">
      <c r="A42" s="193"/>
      <c r="B42" s="736" t="str">
        <f t="shared" si="13"/>
        <v xml:space="preserve">Is Operational Acceptance Testing (non-functional testing) done on each major release?
</v>
      </c>
      <c r="C42" s="167"/>
      <c r="D42" s="769" t="s">
        <v>367</v>
      </c>
      <c r="E42" s="747" t="s">
        <v>1005</v>
      </c>
      <c r="F42" s="1109"/>
      <c r="G42" s="743" t="s">
        <v>1014</v>
      </c>
      <c r="H42" s="557" t="s">
        <v>1015</v>
      </c>
      <c r="I42" s="196"/>
      <c r="J42" s="770" t="s">
        <v>367</v>
      </c>
      <c r="K42" s="790" t="str">
        <f t="shared" si="7"/>
        <v>4.5.1.3</v>
      </c>
      <c r="L42" s="1114">
        <v>0</v>
      </c>
      <c r="M42" s="745" t="str">
        <f t="shared" si="8"/>
        <v>4.5.1.3.3</v>
      </c>
      <c r="N42" s="557" t="s">
        <v>1016</v>
      </c>
      <c r="O42" s="196"/>
      <c r="P42" s="769" t="s">
        <v>367</v>
      </c>
      <c r="Q42" s="790" t="str">
        <f t="shared" si="9"/>
        <v>4.5.1.3</v>
      </c>
      <c r="R42" s="1109"/>
      <c r="S42" s="745" t="str">
        <f t="shared" si="10"/>
        <v>4.5.1.3.3</v>
      </c>
      <c r="T42" s="557" t="s">
        <v>1017</v>
      </c>
      <c r="U42" s="540"/>
      <c r="V42" s="772"/>
      <c r="W42" s="790" t="str">
        <f t="shared" si="11"/>
        <v>4.5.1.3</v>
      </c>
      <c r="X42" s="1109"/>
      <c r="Y42" s="745" t="str">
        <f t="shared" si="12"/>
        <v>4.5.1.3.3</v>
      </c>
      <c r="Z42" s="557"/>
      <c r="AA42" s="742"/>
      <c r="AB42" s="742"/>
    </row>
    <row r="43" spans="1:28" s="212" customFormat="1" ht="40.65" x14ac:dyDescent="0.25">
      <c r="A43" s="189"/>
      <c r="B43" s="736" t="str">
        <f t="shared" si="13"/>
        <v xml:space="preserve">Has a mobile money risk management framework been documented that defines the mobile money risk management scope, process, governance and organization?
</v>
      </c>
      <c r="C43" s="167"/>
      <c r="D43" s="1072" t="s">
        <v>1018</v>
      </c>
      <c r="E43" s="803" t="s">
        <v>1019</v>
      </c>
      <c r="F43" s="1078" t="s">
        <v>2811</v>
      </c>
      <c r="G43" s="804" t="s">
        <v>1020</v>
      </c>
      <c r="H43" s="787" t="s">
        <v>1021</v>
      </c>
      <c r="I43" s="196"/>
      <c r="J43" s="1072" t="s">
        <v>1022</v>
      </c>
      <c r="K43" s="805" t="str">
        <f t="shared" si="7"/>
        <v>4.6.1.1</v>
      </c>
      <c r="L43" s="1075" t="s">
        <v>2812</v>
      </c>
      <c r="M43" s="806" t="str">
        <f t="shared" si="8"/>
        <v>4.6.1.1.1</v>
      </c>
      <c r="N43" s="787" t="s">
        <v>1023</v>
      </c>
      <c r="O43" s="196"/>
      <c r="P43" s="1070" t="s">
        <v>1024</v>
      </c>
      <c r="Q43" s="805" t="str">
        <f t="shared" si="9"/>
        <v>4.6.1.1</v>
      </c>
      <c r="R43" s="1078" t="s">
        <v>2813</v>
      </c>
      <c r="S43" s="806" t="str">
        <f t="shared" si="10"/>
        <v>4.6.1.1.1</v>
      </c>
      <c r="T43" s="787" t="s">
        <v>1025</v>
      </c>
      <c r="U43" s="540"/>
      <c r="V43" s="1072"/>
      <c r="W43" s="805" t="str">
        <f t="shared" si="11"/>
        <v>4.6.1.1</v>
      </c>
      <c r="X43" s="1078"/>
      <c r="Y43" s="806" t="str">
        <f t="shared" si="12"/>
        <v>4.6.1.1.1</v>
      </c>
      <c r="Z43" s="787"/>
    </row>
    <row r="44" spans="1:28" s="212" customFormat="1" ht="27.8" thickBot="1" x14ac:dyDescent="0.3">
      <c r="A44" s="193"/>
      <c r="B44" s="736" t="str">
        <f t="shared" si="13"/>
        <v xml:space="preserve">Has an individual been appointed with responsibility for mobile money risk management?
</v>
      </c>
      <c r="C44" s="167"/>
      <c r="D44" s="1073"/>
      <c r="E44" s="807" t="s">
        <v>1019</v>
      </c>
      <c r="F44" s="1056"/>
      <c r="G44" s="808" t="s">
        <v>1026</v>
      </c>
      <c r="H44" s="571" t="s">
        <v>1027</v>
      </c>
      <c r="I44" s="196"/>
      <c r="J44" s="1073">
        <v>0</v>
      </c>
      <c r="K44" s="809" t="str">
        <f t="shared" si="7"/>
        <v>4.6.1.1</v>
      </c>
      <c r="L44" s="1060">
        <v>0</v>
      </c>
      <c r="M44" s="810" t="str">
        <f t="shared" si="8"/>
        <v>4.6.1.1.2</v>
      </c>
      <c r="N44" s="800" t="s">
        <v>1028</v>
      </c>
      <c r="O44" s="196"/>
      <c r="P44" s="1067"/>
      <c r="Q44" s="809" t="str">
        <f t="shared" si="9"/>
        <v>4.6.1.1</v>
      </c>
      <c r="R44" s="1056"/>
      <c r="S44" s="810" t="str">
        <f t="shared" si="10"/>
        <v>4.6.1.1.2</v>
      </c>
      <c r="T44" s="571" t="s">
        <v>1029</v>
      </c>
      <c r="U44" s="540"/>
      <c r="V44" s="1073"/>
      <c r="W44" s="809" t="str">
        <f t="shared" si="11"/>
        <v>4.6.1.1</v>
      </c>
      <c r="X44" s="1056"/>
      <c r="Y44" s="810" t="str">
        <f t="shared" si="12"/>
        <v>4.6.1.1.2</v>
      </c>
      <c r="Z44" s="800"/>
    </row>
    <row r="45" spans="1:28" s="212" customFormat="1" ht="27.1" x14ac:dyDescent="0.25">
      <c r="A45" s="193"/>
      <c r="B45" s="736" t="str">
        <f t="shared" si="13"/>
        <v xml:space="preserve">Are risk assessments carried out at least annualy as well as following a significant change to the mobile money service?
</v>
      </c>
      <c r="C45" s="167"/>
      <c r="D45" s="546" t="s">
        <v>367</v>
      </c>
      <c r="E45" s="811" t="s">
        <v>1030</v>
      </c>
      <c r="F45" s="1054" t="s">
        <v>2814</v>
      </c>
      <c r="G45" s="812" t="s">
        <v>1031</v>
      </c>
      <c r="H45" s="813" t="s">
        <v>1032</v>
      </c>
      <c r="I45" s="196"/>
      <c r="J45" s="620" t="s">
        <v>367</v>
      </c>
      <c r="K45" s="814" t="str">
        <f t="shared" si="7"/>
        <v>4.6.1.2</v>
      </c>
      <c r="L45" s="1057" t="s">
        <v>2815</v>
      </c>
      <c r="M45" s="815" t="str">
        <f t="shared" si="8"/>
        <v>4.6.1.2.1</v>
      </c>
      <c r="N45" s="813" t="s">
        <v>1033</v>
      </c>
      <c r="O45" s="196"/>
      <c r="P45" s="549" t="s">
        <v>367</v>
      </c>
      <c r="Q45" s="816" t="str">
        <f t="shared" si="9"/>
        <v>4.6.1.2</v>
      </c>
      <c r="R45" s="1054" t="s">
        <v>2816</v>
      </c>
      <c r="S45" s="815" t="str">
        <f t="shared" si="10"/>
        <v>4.6.1.2.1</v>
      </c>
      <c r="T45" s="813" t="s">
        <v>1034</v>
      </c>
      <c r="U45" s="540"/>
      <c r="V45" s="546"/>
      <c r="W45" s="816" t="str">
        <f t="shared" si="11"/>
        <v>4.6.1.2</v>
      </c>
      <c r="X45" s="1054"/>
      <c r="Y45" s="815" t="str">
        <f t="shared" si="12"/>
        <v>4.6.1.2.1</v>
      </c>
      <c r="Z45" s="813"/>
    </row>
    <row r="46" spans="1:28" s="212" customFormat="1" ht="27.1" x14ac:dyDescent="0.25">
      <c r="A46" s="193"/>
      <c r="B46" s="736" t="str">
        <f t="shared" si="13"/>
        <v xml:space="preserve">Are risk assessments documented in a risk register?
</v>
      </c>
      <c r="C46" s="167"/>
      <c r="D46" s="546" t="s">
        <v>367</v>
      </c>
      <c r="E46" s="811" t="s">
        <v>1030</v>
      </c>
      <c r="F46" s="1055"/>
      <c r="G46" s="712" t="s">
        <v>1035</v>
      </c>
      <c r="H46" s="557" t="s">
        <v>1036</v>
      </c>
      <c r="I46" s="196"/>
      <c r="J46" s="620" t="s">
        <v>367</v>
      </c>
      <c r="K46" s="814" t="str">
        <f t="shared" si="7"/>
        <v>4.6.1.2</v>
      </c>
      <c r="L46" s="1059">
        <v>0</v>
      </c>
      <c r="M46" s="687" t="str">
        <f t="shared" si="8"/>
        <v>4.6.1.2.2</v>
      </c>
      <c r="N46" s="557" t="s">
        <v>1037</v>
      </c>
      <c r="O46" s="196"/>
      <c r="P46" s="549" t="s">
        <v>367</v>
      </c>
      <c r="Q46" s="816" t="str">
        <f t="shared" si="9"/>
        <v>4.6.1.2</v>
      </c>
      <c r="R46" s="1055"/>
      <c r="S46" s="687" t="str">
        <f t="shared" si="10"/>
        <v>4.6.1.2.2</v>
      </c>
      <c r="T46" s="557" t="s">
        <v>1038</v>
      </c>
      <c r="U46" s="540"/>
      <c r="V46" s="546"/>
      <c r="W46" s="816" t="str">
        <f t="shared" si="11"/>
        <v>4.6.1.2</v>
      </c>
      <c r="X46" s="1055"/>
      <c r="Y46" s="687" t="str">
        <f t="shared" si="12"/>
        <v>4.6.1.2.2</v>
      </c>
      <c r="Z46" s="557"/>
    </row>
    <row r="47" spans="1:28" s="212" customFormat="1" ht="41.35" thickBot="1" x14ac:dyDescent="0.3">
      <c r="A47" s="193"/>
      <c r="B47" s="736" t="str">
        <f t="shared" si="13"/>
        <v xml:space="preserve">Are all types of known risk that could impact the mobile money business included in risk assessments, including fraud risks, ML/ TF risks, financial risks, compliance risks, operational risks, strategic risks, agent risks, 3rd party risks?
</v>
      </c>
      <c r="C47" s="167"/>
      <c r="D47" s="546" t="s">
        <v>367</v>
      </c>
      <c r="E47" s="807" t="s">
        <v>1030</v>
      </c>
      <c r="F47" s="1056"/>
      <c r="G47" s="723" t="s">
        <v>1039</v>
      </c>
      <c r="H47" s="800" t="s">
        <v>1040</v>
      </c>
      <c r="I47" s="196"/>
      <c r="J47" s="620" t="s">
        <v>367</v>
      </c>
      <c r="K47" s="817" t="str">
        <f t="shared" si="7"/>
        <v>4.6.1.2</v>
      </c>
      <c r="L47" s="1060">
        <v>0</v>
      </c>
      <c r="M47" s="683" t="str">
        <f t="shared" si="8"/>
        <v>4.6.1.2.3</v>
      </c>
      <c r="N47" s="800" t="s">
        <v>1041</v>
      </c>
      <c r="O47" s="196"/>
      <c r="P47" s="549" t="s">
        <v>367</v>
      </c>
      <c r="Q47" s="809" t="str">
        <f t="shared" si="9"/>
        <v>4.6.1.2</v>
      </c>
      <c r="R47" s="1056"/>
      <c r="S47" s="683" t="str">
        <f t="shared" si="10"/>
        <v>4.6.1.2.3</v>
      </c>
      <c r="T47" s="800" t="s">
        <v>1042</v>
      </c>
      <c r="U47" s="540"/>
      <c r="V47" s="546"/>
      <c r="W47" s="809" t="str">
        <f t="shared" si="11"/>
        <v>4.6.1.2</v>
      </c>
      <c r="X47" s="1056"/>
      <c r="Y47" s="683" t="str">
        <f t="shared" si="12"/>
        <v>4.6.1.2.3</v>
      </c>
      <c r="Z47" s="800"/>
    </row>
    <row r="48" spans="1:28" s="212" customFormat="1" ht="27.1" x14ac:dyDescent="0.25">
      <c r="A48" s="193"/>
      <c r="B48" s="736" t="str">
        <f t="shared" si="13"/>
        <v xml:space="preserve">Is an owner assigned to each risk (e.g. the relevant functional manager)?
</v>
      </c>
      <c r="C48" s="167"/>
      <c r="D48" s="546" t="s">
        <v>367</v>
      </c>
      <c r="E48" s="811" t="s">
        <v>1043</v>
      </c>
      <c r="F48" s="1055"/>
      <c r="G48" s="818" t="s">
        <v>1044</v>
      </c>
      <c r="H48" s="557" t="s">
        <v>1045</v>
      </c>
      <c r="I48" s="196"/>
      <c r="J48" s="620" t="s">
        <v>367</v>
      </c>
      <c r="K48" s="814" t="str">
        <f t="shared" si="7"/>
        <v>4.6.1.3</v>
      </c>
      <c r="L48" s="1102">
        <v>0</v>
      </c>
      <c r="M48" s="819" t="str">
        <f t="shared" si="8"/>
        <v>4.6.1.3.3</v>
      </c>
      <c r="N48" s="557" t="s">
        <v>1046</v>
      </c>
      <c r="O48" s="196"/>
      <c r="P48" s="549" t="s">
        <v>367</v>
      </c>
      <c r="Q48" s="816" t="str">
        <f t="shared" si="9"/>
        <v>4.6.1.3</v>
      </c>
      <c r="R48" s="1055"/>
      <c r="S48" s="819" t="str">
        <f t="shared" si="10"/>
        <v>4.6.1.3.3</v>
      </c>
      <c r="T48" s="557" t="s">
        <v>1047</v>
      </c>
      <c r="U48" s="540"/>
      <c r="V48" s="546"/>
      <c r="W48" s="816" t="str">
        <f t="shared" si="11"/>
        <v>4.6.1.3</v>
      </c>
      <c r="X48" s="1055"/>
      <c r="Y48" s="819" t="str">
        <f t="shared" si="12"/>
        <v>4.6.1.3.3</v>
      </c>
      <c r="Z48" s="557"/>
    </row>
    <row r="49" spans="1:28" s="212" customFormat="1" ht="41.35" thickBot="1" x14ac:dyDescent="0.3">
      <c r="A49" s="193"/>
      <c r="B49" s="736" t="str">
        <f t="shared" si="13"/>
        <v xml:space="preserve">Is the severity of each risk assessed by considering the impact and likelihood of the risk occurring, taking into account the controls that are in place to mitigate the risk?
</v>
      </c>
      <c r="C49" s="167"/>
      <c r="D49" s="546" t="s">
        <v>367</v>
      </c>
      <c r="E49" s="807" t="s">
        <v>1043</v>
      </c>
      <c r="F49" s="1056"/>
      <c r="G49" s="820" t="s">
        <v>1048</v>
      </c>
      <c r="H49" s="800" t="s">
        <v>1049</v>
      </c>
      <c r="I49" s="196"/>
      <c r="J49" s="620" t="s">
        <v>367</v>
      </c>
      <c r="K49" s="817" t="str">
        <f t="shared" si="7"/>
        <v>4.6.1.3</v>
      </c>
      <c r="L49" s="1107">
        <v>0</v>
      </c>
      <c r="M49" s="810" t="str">
        <f t="shared" si="8"/>
        <v>4.6.1.3.4</v>
      </c>
      <c r="N49" s="800" t="s">
        <v>1050</v>
      </c>
      <c r="O49" s="196"/>
      <c r="P49" s="549" t="s">
        <v>367</v>
      </c>
      <c r="Q49" s="809" t="str">
        <f t="shared" si="9"/>
        <v>4.6.1.3</v>
      </c>
      <c r="R49" s="1056"/>
      <c r="S49" s="810" t="str">
        <f t="shared" si="10"/>
        <v>4.6.1.3.4</v>
      </c>
      <c r="T49" s="800" t="s">
        <v>1051</v>
      </c>
      <c r="U49" s="540"/>
      <c r="V49" s="546"/>
      <c r="W49" s="809" t="str">
        <f t="shared" si="11"/>
        <v>4.6.1.3</v>
      </c>
      <c r="X49" s="1056"/>
      <c r="Y49" s="810" t="str">
        <f t="shared" si="12"/>
        <v>4.6.1.3.4</v>
      </c>
      <c r="Z49" s="800"/>
    </row>
    <row r="50" spans="1:28" s="212" customFormat="1" ht="41.35" thickBot="1" x14ac:dyDescent="0.3">
      <c r="A50" s="193"/>
      <c r="B50" s="736" t="str">
        <f t="shared" si="13"/>
        <v xml:space="preserve">Does the risk management process identify actions to be taken to manage each risk, such as improving controls where necessary (i.e. treat / tolerate / transfer / terminate)?
</v>
      </c>
      <c r="C50" s="167"/>
      <c r="D50" s="546" t="s">
        <v>367</v>
      </c>
      <c r="E50" s="573" t="s">
        <v>1052</v>
      </c>
      <c r="F50" s="574" t="s">
        <v>2817</v>
      </c>
      <c r="G50" s="713" t="s">
        <v>1053</v>
      </c>
      <c r="H50" s="821" t="s">
        <v>1054</v>
      </c>
      <c r="I50" s="196"/>
      <c r="J50" s="620" t="s">
        <v>367</v>
      </c>
      <c r="K50" s="579" t="str">
        <f t="shared" si="7"/>
        <v>4.6.1.4</v>
      </c>
      <c r="L50" s="822" t="s">
        <v>2818</v>
      </c>
      <c r="M50" s="715" t="str">
        <f t="shared" si="8"/>
        <v>4.6.1.4.1</v>
      </c>
      <c r="N50" s="821" t="s">
        <v>1055</v>
      </c>
      <c r="O50" s="196"/>
      <c r="P50" s="549" t="s">
        <v>367</v>
      </c>
      <c r="Q50" s="579" t="str">
        <f t="shared" si="9"/>
        <v>4.6.1.4</v>
      </c>
      <c r="R50" s="574" t="s">
        <v>2819</v>
      </c>
      <c r="S50" s="715" t="str">
        <f t="shared" si="10"/>
        <v>4.6.1.4.1</v>
      </c>
      <c r="T50" s="821" t="s">
        <v>1056</v>
      </c>
      <c r="U50" s="540"/>
      <c r="V50" s="546"/>
      <c r="W50" s="579" t="str">
        <f t="shared" si="11"/>
        <v>4.6.1.4</v>
      </c>
      <c r="X50" s="574"/>
      <c r="Y50" s="715" t="str">
        <f t="shared" si="12"/>
        <v>4.6.1.4.1</v>
      </c>
      <c r="Z50" s="821"/>
    </row>
    <row r="51" spans="1:28" s="212" customFormat="1" ht="27.8" thickBot="1" x14ac:dyDescent="0.3">
      <c r="A51" s="193"/>
      <c r="B51" s="736" t="str">
        <f t="shared" si="13"/>
        <v xml:space="preserve">Is the risk register been communicated to risk owners, the head of mobile money and senior management at least every 12 months?
</v>
      </c>
      <c r="C51" s="167"/>
      <c r="D51" s="546" t="s">
        <v>367</v>
      </c>
      <c r="E51" s="803" t="s">
        <v>1057</v>
      </c>
      <c r="F51" s="594" t="s">
        <v>2820</v>
      </c>
      <c r="G51" s="812" t="s">
        <v>1058</v>
      </c>
      <c r="H51" s="813" t="s">
        <v>1059</v>
      </c>
      <c r="I51" s="196"/>
      <c r="J51" s="620" t="s">
        <v>367</v>
      </c>
      <c r="K51" s="823" t="str">
        <f t="shared" si="7"/>
        <v>4.6.1.6</v>
      </c>
      <c r="L51" s="785" t="s">
        <v>2821</v>
      </c>
      <c r="M51" s="815" t="str">
        <f t="shared" si="8"/>
        <v>4.6.1.6.1</v>
      </c>
      <c r="N51" s="813" t="s">
        <v>1060</v>
      </c>
      <c r="O51" s="196"/>
      <c r="P51" s="549" t="s">
        <v>367</v>
      </c>
      <c r="Q51" s="823" t="str">
        <f t="shared" si="9"/>
        <v>4.6.1.6</v>
      </c>
      <c r="R51" s="594" t="s">
        <v>2822</v>
      </c>
      <c r="S51" s="815" t="str">
        <f t="shared" si="10"/>
        <v>4.6.1.6.1</v>
      </c>
      <c r="T51" s="813" t="s">
        <v>1061</v>
      </c>
      <c r="U51" s="540"/>
      <c r="V51" s="546"/>
      <c r="W51" s="823" t="str">
        <f t="shared" si="11"/>
        <v>4.6.1.6</v>
      </c>
      <c r="X51" s="594"/>
      <c r="Y51" s="815" t="str">
        <f t="shared" si="12"/>
        <v>4.6.1.6.1</v>
      </c>
      <c r="Z51" s="813"/>
    </row>
    <row r="52" spans="1:28" s="192" customFormat="1" ht="40.65" x14ac:dyDescent="0.25">
      <c r="A52" s="193"/>
      <c r="B52" s="735" t="str">
        <f t="shared" si="13"/>
        <v xml:space="preserve">Is there a business continuity framework that defines the approach to maintaining continuity of mobile money business functions in the event of major disruptions?
</v>
      </c>
      <c r="C52" s="167"/>
      <c r="D52" s="537" t="s">
        <v>1062</v>
      </c>
      <c r="E52" s="537" t="s">
        <v>1063</v>
      </c>
      <c r="F52" s="1078" t="s">
        <v>2823</v>
      </c>
      <c r="G52" s="757" t="s">
        <v>1064</v>
      </c>
      <c r="H52" s="581" t="s">
        <v>1065</v>
      </c>
      <c r="I52" s="196"/>
      <c r="J52" s="824" t="s">
        <v>1066</v>
      </c>
      <c r="K52" s="766" t="str">
        <f t="shared" si="7"/>
        <v>4.7.1.1</v>
      </c>
      <c r="L52" s="1105" t="s">
        <v>2824</v>
      </c>
      <c r="M52" s="758" t="str">
        <f t="shared" si="8"/>
        <v>4.7.1.1.1</v>
      </c>
      <c r="N52" s="582" t="s">
        <v>1067</v>
      </c>
      <c r="O52" s="196"/>
      <c r="P52" s="541" t="s">
        <v>1068</v>
      </c>
      <c r="Q52" s="542" t="str">
        <f t="shared" si="9"/>
        <v>4.7.1.1</v>
      </c>
      <c r="R52" s="1078" t="s">
        <v>2825</v>
      </c>
      <c r="S52" s="758" t="str">
        <f t="shared" si="10"/>
        <v>4.7.1.1.1</v>
      </c>
      <c r="T52" s="581" t="s">
        <v>1069</v>
      </c>
      <c r="U52" s="540"/>
      <c r="V52" s="537"/>
      <c r="W52" s="542" t="str">
        <f t="shared" si="11"/>
        <v>4.7.1.1</v>
      </c>
      <c r="X52" s="1078"/>
      <c r="Y52" s="758" t="str">
        <f t="shared" si="12"/>
        <v>4.7.1.1.1</v>
      </c>
      <c r="Z52" s="581"/>
      <c r="AA52" s="545"/>
      <c r="AB52" s="545"/>
    </row>
    <row r="53" spans="1:28" s="192" customFormat="1" ht="27.8" thickBot="1" x14ac:dyDescent="0.3">
      <c r="A53" s="193"/>
      <c r="B53" s="735" t="str">
        <f t="shared" si="13"/>
        <v xml:space="preserve">Does someone with sufficient seniority have overall responsibility and accountability for the business continuity of the mobile money service?
</v>
      </c>
      <c r="C53" s="167"/>
      <c r="D53" s="546" t="s">
        <v>367</v>
      </c>
      <c r="E53" s="546" t="s">
        <v>1063</v>
      </c>
      <c r="F53" s="1054"/>
      <c r="G53" s="825" t="s">
        <v>1070</v>
      </c>
      <c r="H53" s="558" t="s">
        <v>1071</v>
      </c>
      <c r="I53" s="196"/>
      <c r="J53" s="620" t="s">
        <v>367</v>
      </c>
      <c r="K53" s="678" t="str">
        <f t="shared" si="7"/>
        <v>4.7.1.1</v>
      </c>
      <c r="L53" s="1106"/>
      <c r="M53" s="826" t="str">
        <f t="shared" si="8"/>
        <v>4.7.1.1.2</v>
      </c>
      <c r="N53" s="558" t="s">
        <v>1072</v>
      </c>
      <c r="O53" s="196"/>
      <c r="P53" s="549" t="s">
        <v>367</v>
      </c>
      <c r="Q53" s="550" t="str">
        <f t="shared" si="9"/>
        <v>4.7.1.1</v>
      </c>
      <c r="R53" s="1054"/>
      <c r="S53" s="826" t="str">
        <f t="shared" si="10"/>
        <v>4.7.1.1.2</v>
      </c>
      <c r="T53" s="558" t="s">
        <v>1073</v>
      </c>
      <c r="U53" s="540"/>
      <c r="V53" s="546"/>
      <c r="W53" s="550" t="str">
        <f t="shared" si="11"/>
        <v>4.7.1.1</v>
      </c>
      <c r="X53" s="1054"/>
      <c r="Y53" s="826" t="str">
        <f t="shared" si="12"/>
        <v>4.7.1.1.2</v>
      </c>
      <c r="Z53" s="558"/>
      <c r="AA53" s="545"/>
      <c r="AB53" s="545"/>
    </row>
    <row r="54" spans="1:28" s="192" customFormat="1" ht="27.1" x14ac:dyDescent="0.25">
      <c r="A54" s="193"/>
      <c r="B54" s="735" t="str">
        <f t="shared" si="13"/>
        <v xml:space="preserve">Has a business continuity risk assessment been carried out?
</v>
      </c>
      <c r="C54" s="167"/>
      <c r="D54" s="546" t="s">
        <v>367</v>
      </c>
      <c r="E54" s="546" t="s">
        <v>1074</v>
      </c>
      <c r="F54" s="1054" t="s">
        <v>2826</v>
      </c>
      <c r="G54" s="827" t="s">
        <v>1075</v>
      </c>
      <c r="H54" s="594" t="s">
        <v>1076</v>
      </c>
      <c r="I54" s="196"/>
      <c r="J54" s="620" t="s">
        <v>367</v>
      </c>
      <c r="K54" s="678" t="str">
        <f t="shared" si="7"/>
        <v>4.7.1.2</v>
      </c>
      <c r="L54" s="1103" t="s">
        <v>2827</v>
      </c>
      <c r="M54" s="771" t="str">
        <f t="shared" si="8"/>
        <v>4.7.1.2.1</v>
      </c>
      <c r="N54" s="594" t="s">
        <v>1077</v>
      </c>
      <c r="O54" s="196"/>
      <c r="P54" s="549" t="s">
        <v>367</v>
      </c>
      <c r="Q54" s="550" t="str">
        <f t="shared" si="9"/>
        <v>4.7.1.2</v>
      </c>
      <c r="R54" s="1054" t="s">
        <v>2828</v>
      </c>
      <c r="S54" s="758" t="str">
        <f t="shared" si="10"/>
        <v>4.7.1.2.1</v>
      </c>
      <c r="T54" s="594" t="s">
        <v>1078</v>
      </c>
      <c r="U54" s="540"/>
      <c r="V54" s="546"/>
      <c r="W54" s="542" t="str">
        <f t="shared" si="11"/>
        <v>4.7.1.2</v>
      </c>
      <c r="X54" s="1078"/>
      <c r="Y54" s="758" t="str">
        <f t="shared" si="12"/>
        <v>4.7.1.2.1</v>
      </c>
      <c r="Z54" s="581"/>
      <c r="AA54" s="545"/>
      <c r="AB54" s="545"/>
    </row>
    <row r="55" spans="1:28" s="192" customFormat="1" ht="40.65" x14ac:dyDescent="0.25">
      <c r="A55" s="193"/>
      <c r="B55" s="735" t="str">
        <f t="shared" si="13"/>
        <v xml:space="preserve">Does the risk assessment include a Business Impact Analysis (BIA) that determines the key business activities that should be maintained in the event of a major disruption, and the minimum timeframe for recovery of each activity?
</v>
      </c>
      <c r="C55" s="167"/>
      <c r="D55" s="546" t="s">
        <v>367</v>
      </c>
      <c r="E55" s="546" t="s">
        <v>1074</v>
      </c>
      <c r="F55" s="1055"/>
      <c r="G55" s="825" t="s">
        <v>1079</v>
      </c>
      <c r="H55" s="558" t="s">
        <v>1080</v>
      </c>
      <c r="I55" s="196"/>
      <c r="J55" s="620" t="s">
        <v>367</v>
      </c>
      <c r="K55" s="678" t="str">
        <f t="shared" si="7"/>
        <v>4.7.1.2</v>
      </c>
      <c r="L55" s="1104">
        <v>0</v>
      </c>
      <c r="M55" s="826" t="str">
        <f t="shared" si="8"/>
        <v>4.7.1.2.2</v>
      </c>
      <c r="N55" s="558" t="s">
        <v>1081</v>
      </c>
      <c r="O55" s="196"/>
      <c r="P55" s="549" t="s">
        <v>367</v>
      </c>
      <c r="Q55" s="550" t="str">
        <f t="shared" si="9"/>
        <v>4.7.1.2</v>
      </c>
      <c r="R55" s="1055"/>
      <c r="S55" s="826" t="str">
        <f t="shared" si="10"/>
        <v>4.7.1.2.2</v>
      </c>
      <c r="T55" s="558" t="s">
        <v>1082</v>
      </c>
      <c r="U55" s="540"/>
      <c r="V55" s="546"/>
      <c r="W55" s="550" t="str">
        <f t="shared" si="11"/>
        <v>4.7.1.2</v>
      </c>
      <c r="X55" s="1055"/>
      <c r="Y55" s="826" t="str">
        <f t="shared" si="12"/>
        <v>4.7.1.2.2</v>
      </c>
      <c r="Z55" s="558"/>
      <c r="AA55" s="545"/>
      <c r="AB55" s="545"/>
    </row>
    <row r="56" spans="1:28" s="192" customFormat="1" ht="41.35" thickBot="1" x14ac:dyDescent="0.3">
      <c r="A56" s="193"/>
      <c r="B56" s="735" t="str">
        <f t="shared" si="13"/>
        <v xml:space="preserve">Does the risk assessment include a threat evaluation to identify risks of disruption (such as fire, flood, power failure, staff loss or disruptive incidents), with each threat evaluated in terms of its potential impact on business activities?
</v>
      </c>
      <c r="C56" s="167"/>
      <c r="D56" s="546" t="s">
        <v>367</v>
      </c>
      <c r="E56" s="554" t="s">
        <v>1074</v>
      </c>
      <c r="F56" s="1055"/>
      <c r="G56" s="828" t="s">
        <v>1083</v>
      </c>
      <c r="H56" s="558" t="s">
        <v>1084</v>
      </c>
      <c r="I56" s="196"/>
      <c r="J56" s="620" t="s">
        <v>367</v>
      </c>
      <c r="K56" s="556" t="str">
        <f t="shared" si="7"/>
        <v>4.7.1.2</v>
      </c>
      <c r="L56" s="1104"/>
      <c r="M56" s="797" t="str">
        <f t="shared" si="8"/>
        <v>4.7.1.2.3</v>
      </c>
      <c r="N56" s="622" t="s">
        <v>1085</v>
      </c>
      <c r="O56" s="196"/>
      <c r="P56" s="549" t="s">
        <v>367</v>
      </c>
      <c r="Q56" s="550" t="str">
        <f t="shared" si="9"/>
        <v>4.7.1.2</v>
      </c>
      <c r="R56" s="1055"/>
      <c r="S56" s="797" t="str">
        <f t="shared" si="10"/>
        <v>4.7.1.2.3</v>
      </c>
      <c r="T56" s="558" t="s">
        <v>1086</v>
      </c>
      <c r="U56" s="540"/>
      <c r="V56" s="546"/>
      <c r="W56" s="556" t="str">
        <f t="shared" si="11"/>
        <v>4.7.1.2</v>
      </c>
      <c r="X56" s="1055"/>
      <c r="Y56" s="797" t="str">
        <f t="shared" si="12"/>
        <v>4.7.1.2.3</v>
      </c>
      <c r="Z56" s="558"/>
      <c r="AA56" s="545"/>
      <c r="AB56" s="545"/>
    </row>
    <row r="57" spans="1:28" s="192" customFormat="1" ht="27.1" x14ac:dyDescent="0.25">
      <c r="A57" s="193"/>
      <c r="B57" s="735" t="str">
        <f t="shared" si="13"/>
        <v xml:space="preserve">Has a Business Continuity Plan (BCP) been documented and updated everey two years and following significant changes to the mobile money business?
</v>
      </c>
      <c r="C57" s="167"/>
      <c r="D57" s="546" t="s">
        <v>367</v>
      </c>
      <c r="E57" s="537" t="s">
        <v>1087</v>
      </c>
      <c r="F57" s="1078" t="s">
        <v>2829</v>
      </c>
      <c r="G57" s="757" t="s">
        <v>1088</v>
      </c>
      <c r="H57" s="581" t="s">
        <v>1089</v>
      </c>
      <c r="I57" s="196"/>
      <c r="J57" s="620" t="s">
        <v>367</v>
      </c>
      <c r="K57" s="542" t="str">
        <f t="shared" si="7"/>
        <v>4.7.1.3</v>
      </c>
      <c r="L57" s="1075" t="s">
        <v>2830</v>
      </c>
      <c r="M57" s="758" t="str">
        <f t="shared" si="8"/>
        <v>4.7.1.3.1</v>
      </c>
      <c r="N57" s="581" t="s">
        <v>1090</v>
      </c>
      <c r="O57" s="196"/>
      <c r="P57" s="549" t="s">
        <v>367</v>
      </c>
      <c r="Q57" s="542" t="str">
        <f t="shared" si="9"/>
        <v>4.7.1.3</v>
      </c>
      <c r="R57" s="1078" t="s">
        <v>2831</v>
      </c>
      <c r="S57" s="758" t="str">
        <f t="shared" si="10"/>
        <v>4.7.1.3.1</v>
      </c>
      <c r="T57" s="581" t="s">
        <v>1091</v>
      </c>
      <c r="U57" s="540"/>
      <c r="V57" s="546"/>
      <c r="W57" s="542" t="str">
        <f t="shared" si="11"/>
        <v>4.7.1.3</v>
      </c>
      <c r="X57" s="1078"/>
      <c r="Y57" s="758" t="str">
        <f t="shared" si="12"/>
        <v>4.7.1.3.1</v>
      </c>
      <c r="Z57" s="581"/>
      <c r="AA57" s="545"/>
      <c r="AB57" s="545"/>
    </row>
    <row r="58" spans="1:28" s="192" customFormat="1" ht="27.1" x14ac:dyDescent="0.25">
      <c r="A58" s="193"/>
      <c r="B58" s="735" t="str">
        <f t="shared" si="13"/>
        <v xml:space="preserve">Has the BCP been implemented by all affected business functions and 3rd parties?
</v>
      </c>
      <c r="C58" s="167"/>
      <c r="D58" s="546" t="s">
        <v>367</v>
      </c>
      <c r="E58" s="546" t="s">
        <v>1087</v>
      </c>
      <c r="F58" s="1055"/>
      <c r="G58" s="825" t="s">
        <v>1093</v>
      </c>
      <c r="H58" s="558" t="s">
        <v>1094</v>
      </c>
      <c r="I58" s="196"/>
      <c r="J58" s="620" t="s">
        <v>367</v>
      </c>
      <c r="K58" s="550" t="str">
        <f t="shared" si="7"/>
        <v>4.7.1.3</v>
      </c>
      <c r="L58" s="1059">
        <v>0</v>
      </c>
      <c r="M58" s="826" t="str">
        <f t="shared" si="8"/>
        <v>4.7.1.3.2</v>
      </c>
      <c r="N58" s="558" t="s">
        <v>1095</v>
      </c>
      <c r="O58" s="196"/>
      <c r="P58" s="549" t="s">
        <v>367</v>
      </c>
      <c r="Q58" s="550" t="str">
        <f t="shared" si="9"/>
        <v>4.7.1.3</v>
      </c>
      <c r="R58" s="1055"/>
      <c r="S58" s="826" t="str">
        <f t="shared" si="10"/>
        <v>4.7.1.3.2</v>
      </c>
      <c r="T58" s="558" t="s">
        <v>1096</v>
      </c>
      <c r="U58" s="540"/>
      <c r="V58" s="546"/>
      <c r="W58" s="550" t="str">
        <f t="shared" si="11"/>
        <v>4.7.1.3</v>
      </c>
      <c r="X58" s="1055"/>
      <c r="Y58" s="826" t="str">
        <f t="shared" si="12"/>
        <v>4.7.1.3.2</v>
      </c>
      <c r="Z58" s="558"/>
      <c r="AA58" s="545"/>
      <c r="AB58" s="545"/>
    </row>
    <row r="59" spans="1:28" s="192" customFormat="1" ht="40.65" x14ac:dyDescent="0.25">
      <c r="A59" s="193"/>
      <c r="B59" s="735" t="str">
        <f t="shared" si="13"/>
        <v xml:space="preserve">Does the BCP identify how each key mobile money activity will be resumed within its recovery objective, considering each threat identified in the business continuity risk assessment?
</v>
      </c>
      <c r="C59" s="167"/>
      <c r="D59" s="546" t="s">
        <v>367</v>
      </c>
      <c r="E59" s="546" t="s">
        <v>1087</v>
      </c>
      <c r="F59" s="1055"/>
      <c r="G59" s="825" t="s">
        <v>1097</v>
      </c>
      <c r="H59" s="558" t="s">
        <v>1098</v>
      </c>
      <c r="I59" s="196"/>
      <c r="J59" s="620" t="s">
        <v>367</v>
      </c>
      <c r="K59" s="550" t="str">
        <f t="shared" si="7"/>
        <v>4.7.1.3</v>
      </c>
      <c r="L59" s="1059">
        <v>0</v>
      </c>
      <c r="M59" s="826" t="str">
        <f t="shared" si="8"/>
        <v>4.7.1.3.3</v>
      </c>
      <c r="N59" s="558" t="s">
        <v>1099</v>
      </c>
      <c r="O59" s="196"/>
      <c r="P59" s="549" t="s">
        <v>367</v>
      </c>
      <c r="Q59" s="550" t="str">
        <f t="shared" si="9"/>
        <v>4.7.1.3</v>
      </c>
      <c r="R59" s="1055"/>
      <c r="S59" s="826" t="str">
        <f t="shared" si="10"/>
        <v>4.7.1.3.3</v>
      </c>
      <c r="T59" s="558" t="s">
        <v>1100</v>
      </c>
      <c r="U59" s="540"/>
      <c r="V59" s="546"/>
      <c r="W59" s="550" t="str">
        <f t="shared" si="11"/>
        <v>4.7.1.3</v>
      </c>
      <c r="X59" s="1055"/>
      <c r="Y59" s="826" t="str">
        <f t="shared" si="12"/>
        <v>4.7.1.3.3</v>
      </c>
      <c r="Z59" s="558"/>
      <c r="AA59" s="545"/>
      <c r="AB59" s="545"/>
    </row>
    <row r="60" spans="1:28" s="192" customFormat="1" ht="27.8" thickBot="1" x14ac:dyDescent="0.3">
      <c r="A60" s="193"/>
      <c r="B60" s="735" t="str">
        <f t="shared" si="13"/>
        <v xml:space="preserve">Does the BCP define an incident response management structure, including individual roles responsible for responding to the major incident?
</v>
      </c>
      <c r="C60" s="167"/>
      <c r="D60" s="546" t="s">
        <v>367</v>
      </c>
      <c r="E60" s="546" t="s">
        <v>1087</v>
      </c>
      <c r="F60" s="1055"/>
      <c r="G60" s="825" t="s">
        <v>1092</v>
      </c>
      <c r="H60" s="558" t="s">
        <v>1101</v>
      </c>
      <c r="I60" s="196"/>
      <c r="J60" s="620" t="s">
        <v>367</v>
      </c>
      <c r="K60" s="550" t="str">
        <f t="shared" si="7"/>
        <v>4.7.1.3</v>
      </c>
      <c r="L60" s="1059">
        <v>0</v>
      </c>
      <c r="M60" s="826" t="str">
        <f t="shared" si="8"/>
        <v>4.7.1.3.4</v>
      </c>
      <c r="N60" s="558" t="s">
        <v>1102</v>
      </c>
      <c r="O60" s="196"/>
      <c r="P60" s="549" t="s">
        <v>367</v>
      </c>
      <c r="Q60" s="550" t="str">
        <f t="shared" si="9"/>
        <v>4.7.1.3</v>
      </c>
      <c r="R60" s="1055"/>
      <c r="S60" s="826" t="str">
        <f t="shared" si="10"/>
        <v>4.7.1.3.4</v>
      </c>
      <c r="T60" s="558" t="s">
        <v>1103</v>
      </c>
      <c r="U60" s="540"/>
      <c r="V60" s="546"/>
      <c r="W60" s="550" t="str">
        <f t="shared" si="11"/>
        <v>4.7.1.3</v>
      </c>
      <c r="X60" s="1055"/>
      <c r="Y60" s="826" t="str">
        <f t="shared" si="12"/>
        <v>4.7.1.3.4</v>
      </c>
      <c r="Z60" s="558"/>
      <c r="AA60" s="545"/>
      <c r="AB60" s="545"/>
    </row>
    <row r="61" spans="1:28" s="192" customFormat="1" ht="40.65" x14ac:dyDescent="0.25">
      <c r="A61" s="189"/>
      <c r="B61" s="735" t="str">
        <f t="shared" si="13"/>
        <v xml:space="preserve">Has a disaster recovery (DR) plan been implemented for the mobile money technical system that defines how the system will be recovered if one or more of the identified risks materialises?
</v>
      </c>
      <c r="C61" s="167"/>
      <c r="D61" s="546" t="s">
        <v>367</v>
      </c>
      <c r="E61" s="546" t="s">
        <v>1104</v>
      </c>
      <c r="F61" s="1054" t="s">
        <v>2832</v>
      </c>
      <c r="G61" s="827" t="s">
        <v>1105</v>
      </c>
      <c r="H61" s="594" t="s">
        <v>1106</v>
      </c>
      <c r="I61" s="196"/>
      <c r="J61" s="620" t="s">
        <v>367</v>
      </c>
      <c r="K61" s="550" t="str">
        <f t="shared" ref="K61:K66" si="14">$E61</f>
        <v>4.7.1.4</v>
      </c>
      <c r="L61" s="1054" t="s">
        <v>2833</v>
      </c>
      <c r="M61" s="771" t="str">
        <f t="shared" ref="M61:M66" si="15">$G61</f>
        <v>4.7.1.4.1</v>
      </c>
      <c r="N61" s="594" t="s">
        <v>1107</v>
      </c>
      <c r="O61" s="196"/>
      <c r="P61" s="549" t="s">
        <v>367</v>
      </c>
      <c r="Q61" s="550" t="str">
        <f t="shared" ref="Q61:Q66" si="16">$E61</f>
        <v>4.7.1.4</v>
      </c>
      <c r="R61" s="1038" t="s">
        <v>2834</v>
      </c>
      <c r="S61" s="771" t="str">
        <f t="shared" ref="S61:S66" si="17">$G61</f>
        <v>4.7.1.4.1</v>
      </c>
      <c r="T61" s="594" t="s">
        <v>1108</v>
      </c>
      <c r="U61" s="540"/>
      <c r="V61" s="546"/>
      <c r="W61" s="550" t="str">
        <f t="shared" ref="W61:W66" si="18">$E61</f>
        <v>4.7.1.4</v>
      </c>
      <c r="X61" s="1054"/>
      <c r="Y61" s="771" t="str">
        <f t="shared" ref="Y61:Y66" si="19">$G61</f>
        <v>4.7.1.4.1</v>
      </c>
      <c r="Z61" s="594"/>
      <c r="AA61" s="545"/>
      <c r="AB61" s="545"/>
    </row>
    <row r="62" spans="1:28" s="192" customFormat="1" ht="27.1" x14ac:dyDescent="0.25">
      <c r="A62" s="189"/>
      <c r="B62" s="735" t="str">
        <f t="shared" si="13"/>
        <v xml:space="preserve">Is all transaction and account data replicated to a second database hosted with geographcal separation?
</v>
      </c>
      <c r="C62" s="167"/>
      <c r="D62" s="546" t="s">
        <v>367</v>
      </c>
      <c r="E62" s="546" t="s">
        <v>1104</v>
      </c>
      <c r="F62" s="1055"/>
      <c r="G62" s="825" t="s">
        <v>1109</v>
      </c>
      <c r="H62" s="558" t="s">
        <v>1110</v>
      </c>
      <c r="I62" s="196"/>
      <c r="J62" s="620" t="s">
        <v>367</v>
      </c>
      <c r="K62" s="550" t="str">
        <f t="shared" si="14"/>
        <v>4.7.1.4</v>
      </c>
      <c r="L62" s="1055">
        <v>0</v>
      </c>
      <c r="M62" s="826" t="str">
        <f t="shared" si="15"/>
        <v>4.7.1.4.2</v>
      </c>
      <c r="N62" s="558" t="s">
        <v>1111</v>
      </c>
      <c r="O62" s="196"/>
      <c r="P62" s="549" t="s">
        <v>367</v>
      </c>
      <c r="Q62" s="550" t="str">
        <f t="shared" si="16"/>
        <v>4.7.1.4</v>
      </c>
      <c r="R62" s="1039"/>
      <c r="S62" s="826" t="str">
        <f t="shared" si="17"/>
        <v>4.7.1.4.2</v>
      </c>
      <c r="T62" s="558" t="s">
        <v>1112</v>
      </c>
      <c r="U62" s="540"/>
      <c r="V62" s="546"/>
      <c r="W62" s="550" t="str">
        <f t="shared" si="18"/>
        <v>4.7.1.4</v>
      </c>
      <c r="X62" s="1055"/>
      <c r="Y62" s="826" t="str">
        <f t="shared" si="19"/>
        <v>4.7.1.4.2</v>
      </c>
      <c r="Z62" s="558"/>
      <c r="AA62" s="545"/>
      <c r="AB62" s="545"/>
    </row>
    <row r="63" spans="1:28" s="192" customFormat="1" ht="27.1" x14ac:dyDescent="0.25">
      <c r="A63" s="189"/>
      <c r="B63" s="735" t="str">
        <f t="shared" si="13"/>
        <v xml:space="preserve">Has a Recovery Time Objective (RTO) been set to define the time it should take to recover the system, usually in a separate DR data centre?
</v>
      </c>
      <c r="C63" s="167"/>
      <c r="D63" s="546" t="s">
        <v>367</v>
      </c>
      <c r="E63" s="546" t="s">
        <v>1104</v>
      </c>
      <c r="F63" s="1055"/>
      <c r="G63" s="825" t="s">
        <v>1113</v>
      </c>
      <c r="H63" s="558" t="s">
        <v>1114</v>
      </c>
      <c r="I63" s="196"/>
      <c r="J63" s="620" t="s">
        <v>367</v>
      </c>
      <c r="K63" s="556" t="str">
        <f t="shared" si="14"/>
        <v>4.7.1.4</v>
      </c>
      <c r="L63" s="1055">
        <v>0</v>
      </c>
      <c r="M63" s="826" t="str">
        <f t="shared" si="15"/>
        <v>4.7.1.4.3</v>
      </c>
      <c r="N63" s="558" t="s">
        <v>1115</v>
      </c>
      <c r="O63" s="196"/>
      <c r="P63" s="549" t="s">
        <v>367</v>
      </c>
      <c r="Q63" s="556" t="str">
        <f t="shared" si="16"/>
        <v>4.7.1.4</v>
      </c>
      <c r="R63" s="1039"/>
      <c r="S63" s="826" t="str">
        <f t="shared" si="17"/>
        <v>4.7.1.4.3</v>
      </c>
      <c r="T63" s="558" t="s">
        <v>1116</v>
      </c>
      <c r="U63" s="540"/>
      <c r="V63" s="546"/>
      <c r="W63" s="556" t="str">
        <f t="shared" si="18"/>
        <v>4.7.1.4</v>
      </c>
      <c r="X63" s="1055"/>
      <c r="Y63" s="826" t="str">
        <f t="shared" si="19"/>
        <v>4.7.1.4.3</v>
      </c>
      <c r="Z63" s="558"/>
      <c r="AA63" s="545"/>
      <c r="AB63" s="545"/>
    </row>
    <row r="64" spans="1:28" s="192" customFormat="1" ht="41.35" thickBot="1" x14ac:dyDescent="0.3">
      <c r="A64" s="189"/>
      <c r="B64" s="735" t="str">
        <f t="shared" si="13"/>
        <v xml:space="preserve">Has a Recovery Point Objective (RPO) been set close to zero to define the amount of data loss that can be accepted, expressed as a time (i.e. how out-of-date the accounts can become)?
</v>
      </c>
      <c r="C64" s="167"/>
      <c r="D64" s="546" t="s">
        <v>367</v>
      </c>
      <c r="E64" s="563" t="s">
        <v>1104</v>
      </c>
      <c r="F64" s="1056"/>
      <c r="G64" s="829" t="s">
        <v>1117</v>
      </c>
      <c r="H64" s="589" t="s">
        <v>1118</v>
      </c>
      <c r="I64" s="196"/>
      <c r="J64" s="620" t="s">
        <v>367</v>
      </c>
      <c r="K64" s="674" t="str">
        <f t="shared" si="14"/>
        <v>4.7.1.4</v>
      </c>
      <c r="L64" s="1056">
        <v>0</v>
      </c>
      <c r="M64" s="830" t="str">
        <f t="shared" si="15"/>
        <v>4.7.1.4.4</v>
      </c>
      <c r="N64" s="589" t="s">
        <v>1119</v>
      </c>
      <c r="O64" s="196"/>
      <c r="P64" s="549" t="s">
        <v>367</v>
      </c>
      <c r="Q64" s="598" t="str">
        <f t="shared" si="16"/>
        <v>4.7.1.4</v>
      </c>
      <c r="R64" s="1040"/>
      <c r="S64" s="830" t="str">
        <f t="shared" si="17"/>
        <v>4.7.1.4.4</v>
      </c>
      <c r="T64" s="589" t="s">
        <v>1120</v>
      </c>
      <c r="U64" s="540"/>
      <c r="V64" s="546"/>
      <c r="W64" s="598" t="str">
        <f t="shared" si="18"/>
        <v>4.7.1.4</v>
      </c>
      <c r="X64" s="1056"/>
      <c r="Y64" s="830" t="str">
        <f t="shared" si="19"/>
        <v>4.7.1.4.4</v>
      </c>
      <c r="Z64" s="589"/>
      <c r="AA64" s="545"/>
      <c r="AB64" s="545"/>
    </row>
    <row r="65" spans="1:28" s="192" customFormat="1" ht="27.1" x14ac:dyDescent="0.25">
      <c r="A65" s="189"/>
      <c r="B65" s="735" t="str">
        <f t="shared" si="13"/>
        <v xml:space="preserve">Are disaster recovery (failover) plans for the mobile money system tested every two years at minimum?
</v>
      </c>
      <c r="C65" s="167"/>
      <c r="D65" s="546" t="s">
        <v>367</v>
      </c>
      <c r="E65" s="537" t="s">
        <v>1121</v>
      </c>
      <c r="F65" s="1054" t="s">
        <v>2835</v>
      </c>
      <c r="G65" s="827" t="s">
        <v>1122</v>
      </c>
      <c r="H65" s="594" t="s">
        <v>1123</v>
      </c>
      <c r="I65" s="196"/>
      <c r="J65" s="620" t="s">
        <v>367</v>
      </c>
      <c r="K65" s="766" t="str">
        <f t="shared" si="14"/>
        <v>4.7.1.5</v>
      </c>
      <c r="L65" s="1101" t="s">
        <v>2836</v>
      </c>
      <c r="M65" s="771" t="str">
        <f t="shared" si="15"/>
        <v>4.7.1.5.1</v>
      </c>
      <c r="N65" s="594" t="s">
        <v>1124</v>
      </c>
      <c r="O65" s="196"/>
      <c r="P65" s="549" t="s">
        <v>367</v>
      </c>
      <c r="Q65" s="542" t="str">
        <f t="shared" si="16"/>
        <v>4.7.1.5</v>
      </c>
      <c r="R65" s="1054" t="s">
        <v>2837</v>
      </c>
      <c r="S65" s="771" t="str">
        <f t="shared" si="17"/>
        <v>4.7.1.5.1</v>
      </c>
      <c r="T65" s="594" t="s">
        <v>1125</v>
      </c>
      <c r="U65" s="540"/>
      <c r="V65" s="546"/>
      <c r="W65" s="542" t="str">
        <f t="shared" si="18"/>
        <v>4.7.1.5</v>
      </c>
      <c r="X65" s="1054"/>
      <c r="Y65" s="771" t="str">
        <f t="shared" si="19"/>
        <v>4.7.1.5.1</v>
      </c>
      <c r="Z65" s="594"/>
      <c r="AA65" s="545"/>
      <c r="AB65" s="545"/>
    </row>
    <row r="66" spans="1:28" s="192" customFormat="1" ht="27.1" x14ac:dyDescent="0.25">
      <c r="A66" s="189"/>
      <c r="B66" s="735" t="str">
        <f t="shared" si="13"/>
        <v xml:space="preserve">Does DR testing evaluate whether the recovery time objective (RTO) and recovery point objective (RPO) is met for each identified risk?
</v>
      </c>
      <c r="C66" s="167"/>
      <c r="D66" s="546" t="s">
        <v>367</v>
      </c>
      <c r="E66" s="546" t="s">
        <v>1121</v>
      </c>
      <c r="F66" s="1055"/>
      <c r="G66" s="825" t="s">
        <v>1126</v>
      </c>
      <c r="H66" s="558" t="s">
        <v>1127</v>
      </c>
      <c r="I66" s="196"/>
      <c r="J66" s="620" t="s">
        <v>367</v>
      </c>
      <c r="K66" s="678" t="str">
        <f t="shared" si="14"/>
        <v>4.7.1.5</v>
      </c>
      <c r="L66" s="1102">
        <v>0</v>
      </c>
      <c r="M66" s="826" t="str">
        <f t="shared" si="15"/>
        <v>4.7.1.5.2</v>
      </c>
      <c r="N66" s="558" t="s">
        <v>1128</v>
      </c>
      <c r="O66" s="196"/>
      <c r="P66" s="549" t="s">
        <v>367</v>
      </c>
      <c r="Q66" s="550" t="str">
        <f t="shared" si="16"/>
        <v>4.7.1.5</v>
      </c>
      <c r="R66" s="1055"/>
      <c r="S66" s="826" t="str">
        <f t="shared" si="17"/>
        <v>4.7.1.5.2</v>
      </c>
      <c r="T66" s="558" t="s">
        <v>1129</v>
      </c>
      <c r="U66" s="540"/>
      <c r="V66" s="546"/>
      <c r="W66" s="550" t="str">
        <f t="shared" si="18"/>
        <v>4.7.1.5</v>
      </c>
      <c r="X66" s="1055"/>
      <c r="Y66" s="826" t="str">
        <f t="shared" si="19"/>
        <v>4.7.1.5.2</v>
      </c>
      <c r="Z66" s="558"/>
      <c r="AA66" s="545"/>
      <c r="AB66" s="545"/>
    </row>
    <row r="67" spans="1:28" s="198" customFormat="1" ht="15" thickBot="1" x14ac:dyDescent="0.3">
      <c r="A67" s="171"/>
      <c r="B67" s="536"/>
      <c r="C67" s="167"/>
      <c r="D67" s="603"/>
      <c r="E67" s="603"/>
      <c r="F67" s="606"/>
      <c r="G67" s="707"/>
      <c r="H67" s="604"/>
      <c r="I67" s="196"/>
      <c r="J67" s="706"/>
      <c r="K67" s="707"/>
      <c r="L67" s="604"/>
      <c r="M67" s="707"/>
      <c r="N67" s="604"/>
      <c r="O67" s="196"/>
      <c r="P67" s="603"/>
      <c r="Q67" s="603"/>
      <c r="R67" s="604"/>
      <c r="S67" s="607"/>
      <c r="T67" s="604"/>
      <c r="U67" s="540"/>
      <c r="V67" s="603"/>
      <c r="W67" s="603"/>
      <c r="X67" s="604"/>
      <c r="Y67" s="607"/>
      <c r="Z67" s="604"/>
      <c r="AA67" s="608"/>
      <c r="AB67" s="608"/>
    </row>
  </sheetData>
  <sheetProtection password="B898" sheet="1" objects="1" scenarios="1" formatColumns="0" formatRows="0"/>
  <mergeCells count="104">
    <mergeCell ref="P4:P5"/>
    <mergeCell ref="R4:R5"/>
    <mergeCell ref="V4:V5"/>
    <mergeCell ref="X4:X5"/>
    <mergeCell ref="D4:D5"/>
    <mergeCell ref="F4:F5"/>
    <mergeCell ref="J4:J5"/>
    <mergeCell ref="L4:L5"/>
    <mergeCell ref="R8:R9"/>
    <mergeCell ref="X8:X9"/>
    <mergeCell ref="D10:D12"/>
    <mergeCell ref="F10:F12"/>
    <mergeCell ref="R6:R7"/>
    <mergeCell ref="X6:X7"/>
    <mergeCell ref="F8:F9"/>
    <mergeCell ref="L8:L9"/>
    <mergeCell ref="F6:F7"/>
    <mergeCell ref="L6:L7"/>
    <mergeCell ref="D24:D25"/>
    <mergeCell ref="F24:F25"/>
    <mergeCell ref="X17:X19"/>
    <mergeCell ref="X13:X16"/>
    <mergeCell ref="F17:F19"/>
    <mergeCell ref="L17:L19"/>
    <mergeCell ref="R17:R19"/>
    <mergeCell ref="V10:V11"/>
    <mergeCell ref="X10:X12"/>
    <mergeCell ref="F13:F16"/>
    <mergeCell ref="L13:L16"/>
    <mergeCell ref="R13:R16"/>
    <mergeCell ref="J10:J11"/>
    <mergeCell ref="L10:L12"/>
    <mergeCell ref="P10:P12"/>
    <mergeCell ref="R10:R12"/>
    <mergeCell ref="X26:X28"/>
    <mergeCell ref="V24:V25"/>
    <mergeCell ref="X24:X25"/>
    <mergeCell ref="F26:F28"/>
    <mergeCell ref="L26:L28"/>
    <mergeCell ref="R26:R28"/>
    <mergeCell ref="J24:J25"/>
    <mergeCell ref="L24:L25"/>
    <mergeCell ref="P24:P25"/>
    <mergeCell ref="R24:R25"/>
    <mergeCell ref="P33:P35"/>
    <mergeCell ref="R33:R35"/>
    <mergeCell ref="V33:V35"/>
    <mergeCell ref="X33:X35"/>
    <mergeCell ref="D33:D35"/>
    <mergeCell ref="F33:F35"/>
    <mergeCell ref="J33:J35"/>
    <mergeCell ref="L33:L35"/>
    <mergeCell ref="P30:P31"/>
    <mergeCell ref="R30:R31"/>
    <mergeCell ref="V30:V31"/>
    <mergeCell ref="X30:X31"/>
    <mergeCell ref="D30:D31"/>
    <mergeCell ref="F30:F31"/>
    <mergeCell ref="J30:J31"/>
    <mergeCell ref="L30:L31"/>
    <mergeCell ref="D43:D44"/>
    <mergeCell ref="F43:F44"/>
    <mergeCell ref="R40:R42"/>
    <mergeCell ref="X40:X42"/>
    <mergeCell ref="R36:R39"/>
    <mergeCell ref="X36:X39"/>
    <mergeCell ref="F40:F42"/>
    <mergeCell ref="L40:L42"/>
    <mergeCell ref="F36:F39"/>
    <mergeCell ref="L36:L39"/>
    <mergeCell ref="X48:X49"/>
    <mergeCell ref="X45:X47"/>
    <mergeCell ref="F48:F49"/>
    <mergeCell ref="L48:L49"/>
    <mergeCell ref="R48:R49"/>
    <mergeCell ref="V43:V44"/>
    <mergeCell ref="X43:X44"/>
    <mergeCell ref="F45:F47"/>
    <mergeCell ref="L45:L47"/>
    <mergeCell ref="R45:R47"/>
    <mergeCell ref="J43:J44"/>
    <mergeCell ref="L43:L44"/>
    <mergeCell ref="P43:P44"/>
    <mergeCell ref="R43:R44"/>
    <mergeCell ref="X54:X56"/>
    <mergeCell ref="F57:F60"/>
    <mergeCell ref="L57:L60"/>
    <mergeCell ref="R57:R60"/>
    <mergeCell ref="X52:X53"/>
    <mergeCell ref="F54:F56"/>
    <mergeCell ref="L54:L56"/>
    <mergeCell ref="R54:R56"/>
    <mergeCell ref="F52:F53"/>
    <mergeCell ref="L52:L53"/>
    <mergeCell ref="R52:R53"/>
    <mergeCell ref="X65:X66"/>
    <mergeCell ref="X61:X64"/>
    <mergeCell ref="F65:F66"/>
    <mergeCell ref="L65:L66"/>
    <mergeCell ref="R65:R66"/>
    <mergeCell ref="X57:X60"/>
    <mergeCell ref="F61:F64"/>
    <mergeCell ref="L61:L64"/>
    <mergeCell ref="R61:R64"/>
  </mergeCells>
  <conditionalFormatting sqref="B1 H1:H1048576 B3:B1048576">
    <cfRule type="expression" dxfId="5" priority="25" stopIfTrue="1">
      <formula>#REF!="Recommended"</formula>
    </cfRule>
  </conditionalFormatting>
  <conditionalFormatting sqref="G1:G1048576">
    <cfRule type="expression" priority="26">
      <formula>$G1&lt;&gt;#REF!</formula>
    </cfRule>
  </conditionalFormatting>
  <pageMargins left="0.39370078740157483" right="0.39370078740157483" top="0.39370078740157483" bottom="0.39370078740157483" header="0" footer="0"/>
  <pageSetup paperSize="8" scale="33" fitToHeight="100" orientation="landscape" horizontalDpi="4294967292"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B72"/>
  <sheetViews>
    <sheetView showGridLines="0" showZeros="0" zoomScale="90" zoomScaleNormal="90" zoomScalePageLayoutView="90" workbookViewId="0">
      <pane ySplit="3" topLeftCell="A61" activePane="bottomLeft" state="frozen"/>
      <selection activeCell="AJ1" sqref="AJ1:AL1048576"/>
      <selection pane="bottomLeft" activeCell="B78" sqref="B78"/>
    </sheetView>
  </sheetViews>
  <sheetFormatPr defaultColWidth="10.140625" defaultRowHeight="14.3" x14ac:dyDescent="0.25"/>
  <cols>
    <col min="1" max="1" width="0.7109375" style="171" customWidth="1"/>
    <col min="2" max="2" width="125.7109375" style="199" customWidth="1"/>
    <col min="3" max="3" width="2.7109375" style="171" hidden="1" customWidth="1"/>
    <col min="4" max="4" width="12.7109375" style="171" hidden="1" customWidth="1"/>
    <col min="5" max="5" width="7.7109375" style="222" hidden="1" customWidth="1"/>
    <col min="6" max="6" width="55.7109375" style="171" hidden="1" customWidth="1"/>
    <col min="7" max="7" width="7.85546875" style="171" hidden="1" customWidth="1"/>
    <col min="8" max="8" width="47.7109375" style="171" hidden="1" customWidth="1"/>
    <col min="9" max="9" width="2.7109375" style="171" hidden="1" customWidth="1"/>
    <col min="10" max="10" width="12.7109375" style="171" hidden="1" customWidth="1"/>
    <col min="11" max="11" width="7.7109375" style="171" hidden="1" customWidth="1"/>
    <col min="12" max="12" width="55.7109375" style="171" hidden="1" customWidth="1"/>
    <col min="13" max="13" width="8.7109375" style="172" hidden="1" customWidth="1"/>
    <col min="14" max="14" width="47.7109375" style="171" hidden="1" customWidth="1"/>
    <col min="15" max="15" width="2.7109375" style="171" hidden="1" customWidth="1"/>
    <col min="16" max="16" width="12.7109375" style="171" hidden="1" customWidth="1"/>
    <col min="17" max="17" width="7.7109375" style="171" hidden="1" customWidth="1"/>
    <col min="18" max="18" width="55.7109375" style="171" hidden="1" customWidth="1"/>
    <col min="19" max="19" width="8.7109375" style="171" hidden="1" customWidth="1"/>
    <col min="20" max="20" width="47.7109375" style="171" hidden="1" customWidth="1"/>
    <col min="21" max="21" width="2.7109375" style="171" hidden="1" customWidth="1"/>
    <col min="22" max="22" width="13.7109375" style="171" hidden="1" customWidth="1"/>
    <col min="23" max="23" width="7.7109375" style="172" hidden="1" customWidth="1"/>
    <col min="24" max="24" width="55.7109375" style="171" hidden="1" customWidth="1"/>
    <col min="25" max="25" width="8.7109375" style="171" hidden="1" customWidth="1"/>
    <col min="26" max="26" width="47.7109375" style="171" hidden="1" customWidth="1"/>
    <col min="27" max="27" width="0" style="199" hidden="1" customWidth="1"/>
    <col min="28" max="16384" width="10.140625" style="199"/>
  </cols>
  <sheetData>
    <row r="1" spans="1:28" s="162" customFormat="1" ht="5.2" customHeight="1" thickBot="1" x14ac:dyDescent="0.25">
      <c r="C1" s="163"/>
      <c r="D1" s="164" t="s">
        <v>0</v>
      </c>
      <c r="E1" s="164"/>
      <c r="F1" s="164"/>
      <c r="G1" s="164"/>
      <c r="H1" s="164"/>
      <c r="I1" s="163"/>
      <c r="J1" s="165" t="s">
        <v>0</v>
      </c>
      <c r="K1" s="165"/>
      <c r="L1" s="165"/>
      <c r="M1" s="217"/>
      <c r="N1" s="165"/>
      <c r="O1" s="163"/>
      <c r="P1" s="166" t="s">
        <v>0</v>
      </c>
      <c r="Q1" s="166"/>
      <c r="R1" s="166"/>
      <c r="S1" s="166"/>
      <c r="T1" s="166"/>
      <c r="U1" s="163"/>
      <c r="V1" s="168" t="s">
        <v>0</v>
      </c>
      <c r="W1" s="168"/>
      <c r="X1" s="168"/>
      <c r="Y1" s="168"/>
      <c r="Z1" s="168" t="s">
        <v>0</v>
      </c>
    </row>
    <row r="2" spans="1:28" s="169" customFormat="1" ht="41.2" customHeight="1" thickBot="1" x14ac:dyDescent="0.3">
      <c r="B2" s="609" t="str">
        <f>UPPER(Introduction!B25)</f>
        <v>5. SECURITY:  ENSURE THE SECURITY OF THE SYSTEMS SUPPORTING THE SERVICE</v>
      </c>
      <c r="C2" s="196"/>
      <c r="D2" s="174"/>
      <c r="E2" s="218"/>
      <c r="F2" s="174"/>
      <c r="G2" s="174"/>
      <c r="H2" s="174"/>
      <c r="I2" s="167"/>
      <c r="J2" s="173">
        <v>16</v>
      </c>
      <c r="K2" s="174"/>
      <c r="L2" s="173">
        <v>17</v>
      </c>
      <c r="M2" s="219"/>
      <c r="N2" s="173">
        <v>3</v>
      </c>
      <c r="O2" s="167"/>
      <c r="P2" s="174"/>
      <c r="Q2" s="174"/>
      <c r="R2" s="174"/>
      <c r="S2" s="175"/>
      <c r="T2" s="175"/>
      <c r="U2" s="167"/>
      <c r="V2" s="174"/>
      <c r="W2" s="219"/>
      <c r="X2" s="174"/>
      <c r="Y2" s="174"/>
      <c r="Z2" s="174"/>
    </row>
    <row r="3" spans="1:28" s="177" customFormat="1" ht="39.6" customHeight="1" thickBot="1" x14ac:dyDescent="0.3">
      <c r="B3" s="533" t="str">
        <f>CHOOSE(LanguageNumber,H3,N3,T3,Z3)</f>
        <v>Indicator</v>
      </c>
      <c r="C3" s="196"/>
      <c r="D3" s="181" t="s">
        <v>262</v>
      </c>
      <c r="E3" s="181" t="s">
        <v>263</v>
      </c>
      <c r="F3" s="183" t="s">
        <v>264</v>
      </c>
      <c r="G3" s="184" t="s">
        <v>265</v>
      </c>
      <c r="H3" s="183" t="s">
        <v>266</v>
      </c>
      <c r="I3" s="167"/>
      <c r="J3" s="185" t="s">
        <v>267</v>
      </c>
      <c r="K3" s="182" t="s">
        <v>268</v>
      </c>
      <c r="L3" s="182" t="s">
        <v>269</v>
      </c>
      <c r="M3" s="179" t="s">
        <v>270</v>
      </c>
      <c r="N3" s="179" t="s">
        <v>271</v>
      </c>
      <c r="O3" s="196"/>
      <c r="P3" s="181" t="s">
        <v>273</v>
      </c>
      <c r="Q3" s="181" t="s">
        <v>274</v>
      </c>
      <c r="R3" s="183" t="s">
        <v>275</v>
      </c>
      <c r="S3" s="179" t="s">
        <v>276</v>
      </c>
      <c r="T3" s="183" t="s">
        <v>277</v>
      </c>
      <c r="U3" s="196"/>
      <c r="V3" s="202" t="s">
        <v>278</v>
      </c>
      <c r="W3" s="185" t="s">
        <v>263</v>
      </c>
      <c r="X3" s="179" t="s">
        <v>264</v>
      </c>
      <c r="Y3" s="185" t="s">
        <v>279</v>
      </c>
      <c r="Z3" s="182" t="s">
        <v>266</v>
      </c>
    </row>
    <row r="4" spans="1:28" s="213" customFormat="1" ht="25.5" customHeight="1" x14ac:dyDescent="0.25">
      <c r="A4" s="220"/>
      <c r="B4" s="535" t="str">
        <f t="shared" ref="B4:B35" si="0">CHOOSE(LanguageNumber,H4,N4,T4,Z4)&amp;CarriageReturn</f>
        <v xml:space="preserve">Is there an information security policy that is properly documented and approved by senior technical management?
</v>
      </c>
      <c r="C4" s="196"/>
      <c r="D4" s="546" t="s">
        <v>1130</v>
      </c>
      <c r="E4" s="586" t="s">
        <v>1131</v>
      </c>
      <c r="F4" s="1038" t="s">
        <v>2838</v>
      </c>
      <c r="G4" s="612" t="s">
        <v>1132</v>
      </c>
      <c r="H4" s="581" t="s">
        <v>1133</v>
      </c>
      <c r="I4" s="540"/>
      <c r="J4" s="1050" t="s">
        <v>1134</v>
      </c>
      <c r="K4" s="542" t="str">
        <f t="shared" ref="K4:K30" si="1">$E4</f>
        <v>5.1.1.1</v>
      </c>
      <c r="L4" s="1141" t="s">
        <v>2839</v>
      </c>
      <c r="M4" s="692" t="str">
        <f>G4</f>
        <v>5.1.1.1.1</v>
      </c>
      <c r="N4" s="582" t="s">
        <v>1135</v>
      </c>
      <c r="O4" s="196"/>
      <c r="P4" s="549" t="s">
        <v>1136</v>
      </c>
      <c r="Q4" s="542" t="str">
        <f t="shared" ref="Q4:Q30" si="2">$E4</f>
        <v>5.1.1.1</v>
      </c>
      <c r="R4" s="1038" t="s">
        <v>2840</v>
      </c>
      <c r="S4" s="693" t="str">
        <f t="shared" ref="S4:S30" si="3">$G4</f>
        <v>5.1.1.1.1</v>
      </c>
      <c r="T4" s="581" t="s">
        <v>1137</v>
      </c>
      <c r="U4" s="196"/>
      <c r="V4" s="578"/>
      <c r="W4" s="675" t="str">
        <f t="shared" ref="W4:W30" si="4">$E4</f>
        <v>5.1.1.1</v>
      </c>
      <c r="X4" s="1038"/>
      <c r="Y4" s="695" t="str">
        <f t="shared" ref="Y4:Y30" si="5">$G4</f>
        <v>5.1.1.1.1</v>
      </c>
      <c r="Z4" s="696"/>
      <c r="AA4" s="212"/>
      <c r="AB4" s="212"/>
    </row>
    <row r="5" spans="1:28" s="213" customFormat="1" ht="40.65" x14ac:dyDescent="0.25">
      <c r="A5" s="220"/>
      <c r="B5" s="535" t="str">
        <f t="shared" si="0"/>
        <v xml:space="preserve">Is there someone with sufficient seniority that has responsibility for implementing the security policy across the mobile money system and its operations?
</v>
      </c>
      <c r="C5" s="196"/>
      <c r="D5" s="546" t="s">
        <v>367</v>
      </c>
      <c r="E5" s="554" t="s">
        <v>1131</v>
      </c>
      <c r="F5" s="1039"/>
      <c r="G5" s="547" t="s">
        <v>1138</v>
      </c>
      <c r="H5" s="558" t="s">
        <v>1139</v>
      </c>
      <c r="I5" s="540"/>
      <c r="J5" s="1051"/>
      <c r="K5" s="550" t="str">
        <f t="shared" si="1"/>
        <v>5.1.1.1</v>
      </c>
      <c r="L5" s="1142">
        <v>0</v>
      </c>
      <c r="M5" s="831" t="str">
        <f>G5</f>
        <v>5.1.1.1.2</v>
      </c>
      <c r="N5" s="558" t="s">
        <v>1140</v>
      </c>
      <c r="O5" s="196"/>
      <c r="P5" s="549" t="s">
        <v>367</v>
      </c>
      <c r="Q5" s="556" t="str">
        <f t="shared" si="2"/>
        <v>5.1.1.1</v>
      </c>
      <c r="R5" s="1039"/>
      <c r="S5" s="832" t="str">
        <f t="shared" si="3"/>
        <v>5.1.1.1.2</v>
      </c>
      <c r="T5" s="558" t="s">
        <v>1141</v>
      </c>
      <c r="U5" s="196"/>
      <c r="V5" s="555"/>
      <c r="W5" s="679" t="str">
        <f t="shared" si="4"/>
        <v>5.1.1.1</v>
      </c>
      <c r="X5" s="1039"/>
      <c r="Y5" s="722" t="str">
        <f t="shared" si="5"/>
        <v>5.1.1.1.2</v>
      </c>
      <c r="Z5" s="833"/>
      <c r="AA5" s="212"/>
      <c r="AB5" s="212"/>
    </row>
    <row r="6" spans="1:28" s="212" customFormat="1" ht="27.8" thickBot="1" x14ac:dyDescent="0.3">
      <c r="A6" s="207"/>
      <c r="B6" s="535" t="str">
        <f t="shared" si="0"/>
        <v xml:space="preserve">Are security audits / compliance reviews carried out regularly to assess compliance of the security processes with the mobile money security policy?
</v>
      </c>
      <c r="C6" s="196"/>
      <c r="D6" s="546" t="s">
        <v>367</v>
      </c>
      <c r="E6" s="563" t="s">
        <v>1142</v>
      </c>
      <c r="F6" s="564" t="s">
        <v>2841</v>
      </c>
      <c r="G6" s="667" t="s">
        <v>1143</v>
      </c>
      <c r="H6" s="564" t="s">
        <v>1144</v>
      </c>
      <c r="I6" s="540"/>
      <c r="J6" s="549" t="s">
        <v>367</v>
      </c>
      <c r="K6" s="590" t="str">
        <f t="shared" si="1"/>
        <v>5.1.1.3</v>
      </c>
      <c r="L6" s="656" t="s">
        <v>2842</v>
      </c>
      <c r="M6" s="668" t="str">
        <f t="shared" ref="M6:M30" si="6">G6</f>
        <v>5.1.1.3.1</v>
      </c>
      <c r="N6" s="656" t="s">
        <v>1145</v>
      </c>
      <c r="O6" s="196"/>
      <c r="P6" s="549" t="s">
        <v>367</v>
      </c>
      <c r="Q6" s="590" t="str">
        <f t="shared" si="2"/>
        <v>5.1.1.3</v>
      </c>
      <c r="R6" s="564" t="s">
        <v>2843</v>
      </c>
      <c r="S6" s="669" t="str">
        <f t="shared" si="3"/>
        <v>5.1.1.3.1</v>
      </c>
      <c r="T6" s="564" t="s">
        <v>1146</v>
      </c>
      <c r="U6" s="196"/>
      <c r="V6" s="555"/>
      <c r="W6" s="670" t="str">
        <f t="shared" si="4"/>
        <v>5.1.1.3</v>
      </c>
      <c r="X6" s="672"/>
      <c r="Y6" s="590" t="str">
        <f t="shared" si="5"/>
        <v>5.1.1.3.1</v>
      </c>
      <c r="Z6" s="672"/>
    </row>
    <row r="7" spans="1:28" ht="41.35" thickBot="1" x14ac:dyDescent="0.3">
      <c r="B7" s="535" t="str">
        <f t="shared" si="0"/>
        <v xml:space="preserve">Do all mobile money staff (including contractors) receive training in security policies and procedures before being granted access to the mobile money system?
</v>
      </c>
      <c r="C7" s="196"/>
      <c r="D7" s="537" t="s">
        <v>1147</v>
      </c>
      <c r="E7" s="834" t="s">
        <v>1148</v>
      </c>
      <c r="F7" s="594" t="s">
        <v>2844</v>
      </c>
      <c r="G7" s="835" t="s">
        <v>1149</v>
      </c>
      <c r="H7" s="594" t="s">
        <v>1150</v>
      </c>
      <c r="I7" s="540"/>
      <c r="J7" s="541" t="s">
        <v>1151</v>
      </c>
      <c r="K7" s="836" t="str">
        <f t="shared" si="1"/>
        <v>5.1.2.1</v>
      </c>
      <c r="L7" s="594" t="s">
        <v>2845</v>
      </c>
      <c r="M7" s="837" t="str">
        <f t="shared" si="6"/>
        <v>5.1.2.1.1</v>
      </c>
      <c r="N7" s="594" t="s">
        <v>1152</v>
      </c>
      <c r="O7" s="196"/>
      <c r="P7" s="838" t="s">
        <v>1153</v>
      </c>
      <c r="Q7" s="836" t="str">
        <f t="shared" si="2"/>
        <v>5.1.2.1</v>
      </c>
      <c r="R7" s="839" t="s">
        <v>2846</v>
      </c>
      <c r="S7" s="840" t="str">
        <f t="shared" si="3"/>
        <v>5.1.2.1.1</v>
      </c>
      <c r="T7" s="594" t="s">
        <v>1154</v>
      </c>
      <c r="U7" s="196"/>
      <c r="V7" s="578"/>
      <c r="W7" s="841" t="str">
        <f t="shared" si="4"/>
        <v>5.1.2.1</v>
      </c>
      <c r="X7" s="842"/>
      <c r="Y7" s="843" t="str">
        <f t="shared" si="5"/>
        <v>5.1.2.1.1</v>
      </c>
      <c r="Z7" s="599"/>
      <c r="AA7" s="844"/>
      <c r="AB7" s="844"/>
    </row>
    <row r="8" spans="1:28" s="213" customFormat="1" ht="25.5" customHeight="1" x14ac:dyDescent="0.25">
      <c r="A8" s="193"/>
      <c r="B8" s="535" t="str">
        <f t="shared" si="0"/>
        <v xml:space="preserve">Is each mobile money data asset identified with an owner who is responsible the customer data that is held by it?
</v>
      </c>
      <c r="C8" s="196"/>
      <c r="D8" s="1044" t="s">
        <v>1155</v>
      </c>
      <c r="E8" s="537" t="s">
        <v>1156</v>
      </c>
      <c r="F8" s="1038" t="s">
        <v>2847</v>
      </c>
      <c r="G8" s="845" t="s">
        <v>1157</v>
      </c>
      <c r="H8" s="654" t="s">
        <v>1158</v>
      </c>
      <c r="I8" s="540"/>
      <c r="J8" s="1050" t="s">
        <v>1159</v>
      </c>
      <c r="K8" s="542" t="str">
        <f t="shared" si="1"/>
        <v>5.1.3.1</v>
      </c>
      <c r="L8" s="1041" t="s">
        <v>2848</v>
      </c>
      <c r="M8" s="846" t="str">
        <f t="shared" si="6"/>
        <v>5.1.3.1.1</v>
      </c>
      <c r="N8" s="659" t="s">
        <v>1160</v>
      </c>
      <c r="O8" s="196"/>
      <c r="P8" s="1050" t="s">
        <v>1161</v>
      </c>
      <c r="Q8" s="553" t="str">
        <f t="shared" si="2"/>
        <v>5.1.3.1</v>
      </c>
      <c r="R8" s="1139" t="s">
        <v>2849</v>
      </c>
      <c r="S8" s="766" t="str">
        <f t="shared" si="3"/>
        <v>5.1.3.1.1</v>
      </c>
      <c r="T8" s="654" t="s">
        <v>1162</v>
      </c>
      <c r="U8" s="196"/>
      <c r="V8" s="578"/>
      <c r="W8" s="553" t="str">
        <f t="shared" si="4"/>
        <v>5.1.3.1</v>
      </c>
      <c r="X8" s="1038"/>
      <c r="Y8" s="542" t="str">
        <f t="shared" si="5"/>
        <v>5.1.3.1.1</v>
      </c>
      <c r="Z8" s="847"/>
      <c r="AA8" s="212"/>
      <c r="AB8" s="212"/>
    </row>
    <row r="9" spans="1:28" s="213" customFormat="1" ht="54.9" thickBot="1" x14ac:dyDescent="0.3">
      <c r="A9" s="193"/>
      <c r="B9" s="535" t="str">
        <f t="shared" si="0"/>
        <v xml:space="preserve">Has data sensitivity classification been documented for:
 - Mobile money data systems;
 - Removable media, including laptops, smartphones, tablets, storage media, and paper media (e.g. registration forms and agent log books)?
</v>
      </c>
      <c r="C9" s="196"/>
      <c r="D9" s="1045"/>
      <c r="E9" s="595" t="s">
        <v>1156</v>
      </c>
      <c r="F9" s="1039"/>
      <c r="G9" s="547" t="s">
        <v>1163</v>
      </c>
      <c r="H9" s="558" t="s">
        <v>1164</v>
      </c>
      <c r="I9" s="540"/>
      <c r="J9" s="1051"/>
      <c r="K9" s="556" t="str">
        <f t="shared" si="1"/>
        <v>5.1.3.1</v>
      </c>
      <c r="L9" s="1064"/>
      <c r="M9" s="831" t="str">
        <f t="shared" si="6"/>
        <v>5.1.3.1.2</v>
      </c>
      <c r="N9" s="622" t="s">
        <v>1165</v>
      </c>
      <c r="O9" s="196"/>
      <c r="P9" s="1051"/>
      <c r="Q9" s="550" t="str">
        <f t="shared" si="2"/>
        <v>5.1.3.1</v>
      </c>
      <c r="R9" s="1140"/>
      <c r="S9" s="688" t="str">
        <f t="shared" si="3"/>
        <v>5.1.3.1.2</v>
      </c>
      <c r="T9" s="848" t="s">
        <v>1166</v>
      </c>
      <c r="U9" s="196"/>
      <c r="V9" s="555"/>
      <c r="W9" s="679" t="str">
        <f t="shared" si="4"/>
        <v>5.1.3.1</v>
      </c>
      <c r="X9" s="1039"/>
      <c r="Y9" s="688" t="str">
        <f t="shared" si="5"/>
        <v>5.1.3.1.2</v>
      </c>
      <c r="Z9" s="689"/>
      <c r="AA9" s="212"/>
      <c r="AB9" s="212"/>
    </row>
    <row r="10" spans="1:28" s="213" customFormat="1" ht="54.9" thickBot="1" x14ac:dyDescent="0.3">
      <c r="A10" s="193"/>
      <c r="B10" s="535" t="str">
        <f t="shared" si="0"/>
        <v xml:space="preserve">Are there procedures for the secure reuse or disposal of all data storage systems to minimize the risk of confidential information leakage (e.g. by making electronic data unrecoverable?
Are old paper records (e.g. agent log books) securely destroyed by shredding/incineration?
</v>
      </c>
      <c r="C10" s="196"/>
      <c r="D10" s="546" t="s">
        <v>367</v>
      </c>
      <c r="E10" s="593" t="s">
        <v>1168</v>
      </c>
      <c r="F10" s="594" t="s">
        <v>2850</v>
      </c>
      <c r="G10" s="710" t="s">
        <v>1167</v>
      </c>
      <c r="H10" s="594" t="s">
        <v>1169</v>
      </c>
      <c r="I10" s="540"/>
      <c r="J10" s="549" t="s">
        <v>367</v>
      </c>
      <c r="K10" s="542" t="str">
        <f t="shared" si="1"/>
        <v>5.1.3.2</v>
      </c>
      <c r="L10" s="601" t="s">
        <v>2851</v>
      </c>
      <c r="M10" s="673" t="str">
        <f t="shared" si="6"/>
        <v>5.1.3.2.1</v>
      </c>
      <c r="N10" s="601" t="s">
        <v>1170</v>
      </c>
      <c r="O10" s="196"/>
      <c r="P10" s="549" t="s">
        <v>367</v>
      </c>
      <c r="Q10" s="542" t="str">
        <f t="shared" si="2"/>
        <v>5.1.3.2</v>
      </c>
      <c r="R10" s="594" t="s">
        <v>2852</v>
      </c>
      <c r="S10" s="674" t="str">
        <f t="shared" si="3"/>
        <v>5.1.3.2.1</v>
      </c>
      <c r="T10" s="594" t="s">
        <v>1171</v>
      </c>
      <c r="U10" s="196"/>
      <c r="V10" s="555"/>
      <c r="W10" s="675" t="str">
        <f t="shared" si="4"/>
        <v>5.1.3.2</v>
      </c>
      <c r="X10" s="847"/>
      <c r="Y10" s="598" t="str">
        <f t="shared" si="5"/>
        <v>5.1.3.2.1</v>
      </c>
      <c r="Z10" s="599"/>
      <c r="AA10" s="212"/>
      <c r="AB10" s="212"/>
    </row>
    <row r="11" spans="1:28" s="213" customFormat="1" ht="27.8" thickBot="1" x14ac:dyDescent="0.3">
      <c r="A11" s="193"/>
      <c r="B11" s="535" t="str">
        <f t="shared" si="0"/>
        <v xml:space="preserve">Does the information security policy contractually apply to suppliers and third parties?
</v>
      </c>
      <c r="C11" s="196"/>
      <c r="D11" s="537" t="s">
        <v>1172</v>
      </c>
      <c r="E11" s="573" t="s">
        <v>1173</v>
      </c>
      <c r="F11" s="574" t="s">
        <v>2853</v>
      </c>
      <c r="G11" s="713" t="s">
        <v>1174</v>
      </c>
      <c r="H11" s="574" t="s">
        <v>1175</v>
      </c>
      <c r="I11" s="540"/>
      <c r="J11" s="541" t="s">
        <v>1176</v>
      </c>
      <c r="K11" s="579" t="str">
        <f t="shared" si="1"/>
        <v>5.1.4.1</v>
      </c>
      <c r="L11" s="574" t="s">
        <v>2854</v>
      </c>
      <c r="M11" s="849" t="str">
        <f t="shared" si="6"/>
        <v>5.1.4.1.1</v>
      </c>
      <c r="N11" s="577" t="s">
        <v>1177</v>
      </c>
      <c r="O11" s="196"/>
      <c r="P11" s="541" t="s">
        <v>1178</v>
      </c>
      <c r="Q11" s="579" t="str">
        <f t="shared" si="2"/>
        <v>5.1.4.1</v>
      </c>
      <c r="R11" s="574" t="s">
        <v>2855</v>
      </c>
      <c r="S11" s="715" t="str">
        <f t="shared" si="3"/>
        <v>5.1.4.1.1</v>
      </c>
      <c r="T11" s="574" t="s">
        <v>1179</v>
      </c>
      <c r="U11" s="196"/>
      <c r="V11" s="578"/>
      <c r="W11" s="850" t="str">
        <f t="shared" si="4"/>
        <v>5.1.4.1</v>
      </c>
      <c r="X11" s="851"/>
      <c r="Y11" s="579" t="str">
        <f t="shared" si="5"/>
        <v>5.1.4.1.1</v>
      </c>
      <c r="Z11" s="851"/>
      <c r="AA11" s="212"/>
      <c r="AB11" s="212"/>
    </row>
    <row r="12" spans="1:28" s="212" customFormat="1" ht="27.8" thickBot="1" x14ac:dyDescent="0.3">
      <c r="A12" s="193"/>
      <c r="B12" s="535" t="str">
        <f t="shared" si="0"/>
        <v xml:space="preserve">Are all security credentials (PINs, passwords, etc.) stored using either a strong cryptograpic hash with salt or strong encryption?
</v>
      </c>
      <c r="C12" s="196"/>
      <c r="D12" s="852" t="s">
        <v>1180</v>
      </c>
      <c r="E12" s="546" t="s">
        <v>1183</v>
      </c>
      <c r="F12" s="596" t="s">
        <v>2856</v>
      </c>
      <c r="G12" s="710" t="s">
        <v>1184</v>
      </c>
      <c r="H12" s="594" t="s">
        <v>1185</v>
      </c>
      <c r="I12" s="540"/>
      <c r="J12" s="852" t="s">
        <v>1181</v>
      </c>
      <c r="K12" s="542" t="str">
        <f t="shared" si="1"/>
        <v>5.2.1.2</v>
      </c>
      <c r="L12" s="651" t="s">
        <v>2857</v>
      </c>
      <c r="M12" s="673" t="str">
        <f t="shared" si="6"/>
        <v>5.2.1.2.1</v>
      </c>
      <c r="N12" s="601" t="s">
        <v>1186</v>
      </c>
      <c r="O12" s="196"/>
      <c r="P12" s="853" t="s">
        <v>1182</v>
      </c>
      <c r="Q12" s="542" t="str">
        <f t="shared" si="2"/>
        <v>5.2.1.2</v>
      </c>
      <c r="R12" s="659" t="s">
        <v>2858</v>
      </c>
      <c r="S12" s="674" t="str">
        <f t="shared" si="3"/>
        <v>5.2.1.2.1</v>
      </c>
      <c r="T12" s="594" t="s">
        <v>1187</v>
      </c>
      <c r="U12" s="196"/>
      <c r="V12" s="854"/>
      <c r="W12" s="675" t="str">
        <f t="shared" si="4"/>
        <v>5.2.1.2</v>
      </c>
      <c r="X12" s="694"/>
      <c r="Y12" s="598" t="str">
        <f t="shared" si="5"/>
        <v>5.2.1.2.1</v>
      </c>
      <c r="Z12" s="763"/>
    </row>
    <row r="13" spans="1:28" s="213" customFormat="1" ht="27.1" x14ac:dyDescent="0.25">
      <c r="A13" s="193"/>
      <c r="B13" s="535" t="str">
        <f t="shared" si="0"/>
        <v xml:space="preserve">Is all transaction data and customer data encrypted when transmitted externally (e.g. to financial ecosystem partners / merchants / businesses)?
</v>
      </c>
      <c r="C13" s="196"/>
      <c r="D13" s="852" t="s">
        <v>367</v>
      </c>
      <c r="E13" s="593" t="s">
        <v>1188</v>
      </c>
      <c r="F13" s="596" t="s">
        <v>2859</v>
      </c>
      <c r="G13" s="710" t="s">
        <v>1189</v>
      </c>
      <c r="H13" s="594" t="s">
        <v>1190</v>
      </c>
      <c r="I13" s="540"/>
      <c r="J13" s="852" t="s">
        <v>367</v>
      </c>
      <c r="K13" s="542" t="str">
        <f t="shared" si="1"/>
        <v>5.2.1.3</v>
      </c>
      <c r="L13" s="651" t="s">
        <v>2860</v>
      </c>
      <c r="M13" s="673" t="str">
        <f t="shared" si="6"/>
        <v>5.2.1.3.1</v>
      </c>
      <c r="N13" s="601" t="s">
        <v>1191</v>
      </c>
      <c r="O13" s="196"/>
      <c r="P13" s="852" t="s">
        <v>367</v>
      </c>
      <c r="Q13" s="542" t="str">
        <f t="shared" si="2"/>
        <v>5.2.1.3</v>
      </c>
      <c r="R13" s="654" t="s">
        <v>2861</v>
      </c>
      <c r="S13" s="674" t="str">
        <f t="shared" si="3"/>
        <v>5.2.1.3.1</v>
      </c>
      <c r="T13" s="594" t="s">
        <v>1192</v>
      </c>
      <c r="U13" s="196"/>
      <c r="V13" s="854"/>
      <c r="W13" s="675" t="str">
        <f t="shared" si="4"/>
        <v>5.2.1.3</v>
      </c>
      <c r="X13" s="694"/>
      <c r="Y13" s="598" t="str">
        <f t="shared" si="5"/>
        <v>5.2.1.3.1</v>
      </c>
      <c r="Z13" s="763"/>
      <c r="AA13" s="212"/>
      <c r="AB13" s="212"/>
    </row>
    <row r="14" spans="1:28" s="213" customFormat="1" ht="40.65" x14ac:dyDescent="0.25">
      <c r="A14" s="193"/>
      <c r="B14" s="535" t="str">
        <f t="shared" si="0"/>
        <v xml:space="preserve">If PINs/passwords are encrypted, have encryption key custodians been nominated and formally acknowledged that they understand their key-custodian responsibilities and processes?
</v>
      </c>
      <c r="C14" s="196"/>
      <c r="D14" s="852" t="s">
        <v>367</v>
      </c>
      <c r="E14" s="546" t="s">
        <v>1193</v>
      </c>
      <c r="F14" s="1039"/>
      <c r="G14" s="712" t="s">
        <v>1194</v>
      </c>
      <c r="H14" s="558" t="s">
        <v>1195</v>
      </c>
      <c r="I14" s="540"/>
      <c r="J14" s="852" t="s">
        <v>367</v>
      </c>
      <c r="K14" s="550" t="str">
        <f t="shared" si="1"/>
        <v>5.2.1.4</v>
      </c>
      <c r="L14" s="1064">
        <v>0</v>
      </c>
      <c r="M14" s="686" t="str">
        <f t="shared" si="6"/>
        <v>5.2.1.4.2</v>
      </c>
      <c r="N14" s="558" t="s">
        <v>1196</v>
      </c>
      <c r="O14" s="196"/>
      <c r="P14" s="852" t="s">
        <v>367</v>
      </c>
      <c r="Q14" s="550" t="str">
        <f t="shared" si="2"/>
        <v>5.2.1.4</v>
      </c>
      <c r="R14" s="1049"/>
      <c r="S14" s="687" t="str">
        <f t="shared" si="3"/>
        <v>5.2.1.4.2</v>
      </c>
      <c r="T14" s="558" t="s">
        <v>1197</v>
      </c>
      <c r="U14" s="196"/>
      <c r="V14" s="854"/>
      <c r="W14" s="679" t="str">
        <f t="shared" si="4"/>
        <v>5.2.1.4</v>
      </c>
      <c r="X14" s="1062"/>
      <c r="Y14" s="688" t="str">
        <f t="shared" si="5"/>
        <v>5.2.1.4.2</v>
      </c>
      <c r="Z14" s="764"/>
      <c r="AA14" s="212"/>
      <c r="AB14" s="212"/>
    </row>
    <row r="15" spans="1:28" s="213" customFormat="1" ht="41.35" thickBot="1" x14ac:dyDescent="0.3">
      <c r="A15" s="193"/>
      <c r="B15" s="535" t="str">
        <f t="shared" si="0"/>
        <v xml:space="preserve">If PINs/passwords are encrypted, are encryption keys stored securely and protected against disaster, and is equipment used to generate, store and archive keys protected?
</v>
      </c>
      <c r="C15" s="196"/>
      <c r="D15" s="852" t="s">
        <v>367</v>
      </c>
      <c r="E15" s="546" t="s">
        <v>1193</v>
      </c>
      <c r="F15" s="1039"/>
      <c r="G15" s="710" t="s">
        <v>1198</v>
      </c>
      <c r="H15" s="558" t="s">
        <v>1199</v>
      </c>
      <c r="I15" s="540"/>
      <c r="J15" s="852" t="s">
        <v>367</v>
      </c>
      <c r="K15" s="550" t="str">
        <f t="shared" si="1"/>
        <v>5.2.1.4</v>
      </c>
      <c r="L15" s="1064">
        <v>0</v>
      </c>
      <c r="M15" s="673" t="str">
        <f t="shared" si="6"/>
        <v>5.2.1.4.3</v>
      </c>
      <c r="N15" s="622" t="s">
        <v>1200</v>
      </c>
      <c r="O15" s="196"/>
      <c r="P15" s="852" t="s">
        <v>367</v>
      </c>
      <c r="Q15" s="550" t="str">
        <f t="shared" si="2"/>
        <v>5.2.1.4</v>
      </c>
      <c r="R15" s="1049"/>
      <c r="S15" s="674" t="str">
        <f t="shared" si="3"/>
        <v>5.2.1.4.3</v>
      </c>
      <c r="T15" s="558" t="s">
        <v>1201</v>
      </c>
      <c r="U15" s="196"/>
      <c r="V15" s="854"/>
      <c r="W15" s="679" t="str">
        <f t="shared" si="4"/>
        <v>5.2.1.4</v>
      </c>
      <c r="X15" s="1062"/>
      <c r="Y15" s="598" t="str">
        <f t="shared" si="5"/>
        <v>5.2.1.4.3</v>
      </c>
      <c r="Z15" s="764"/>
      <c r="AA15" s="212"/>
      <c r="AB15" s="212"/>
    </row>
    <row r="16" spans="1:28" s="213" customFormat="1" ht="41.35" thickBot="1" x14ac:dyDescent="0.3">
      <c r="A16" s="193"/>
      <c r="B16" s="535" t="str">
        <f t="shared" si="0"/>
        <v xml:space="preserve">Has a data transfer policy or process been implemented that defines how offline and ad-hoc transfers of mobile money data to/from third parties should be done, including the detailed security measures to ensure the confidentiality and integrity of the data?
</v>
      </c>
      <c r="C16" s="196"/>
      <c r="D16" s="852" t="s">
        <v>367</v>
      </c>
      <c r="E16" s="573" t="s">
        <v>1202</v>
      </c>
      <c r="F16" s="574" t="s">
        <v>2862</v>
      </c>
      <c r="G16" s="713" t="s">
        <v>1203</v>
      </c>
      <c r="H16" s="574" t="s">
        <v>1204</v>
      </c>
      <c r="I16" s="540"/>
      <c r="J16" s="852" t="s">
        <v>367</v>
      </c>
      <c r="K16" s="579" t="str">
        <f t="shared" si="1"/>
        <v>5.2.1.5</v>
      </c>
      <c r="L16" s="574" t="s">
        <v>2863</v>
      </c>
      <c r="M16" s="849" t="str">
        <f t="shared" si="6"/>
        <v>5.2.1.5.1</v>
      </c>
      <c r="N16" s="577" t="s">
        <v>1205</v>
      </c>
      <c r="O16" s="196"/>
      <c r="P16" s="852" t="s">
        <v>367</v>
      </c>
      <c r="Q16" s="579" t="str">
        <f t="shared" si="2"/>
        <v>5.2.1.5</v>
      </c>
      <c r="R16" s="574" t="s">
        <v>2864</v>
      </c>
      <c r="S16" s="715" t="str">
        <f t="shared" si="3"/>
        <v>5.2.1.5.1</v>
      </c>
      <c r="T16" s="574" t="s">
        <v>1206</v>
      </c>
      <c r="U16" s="196"/>
      <c r="V16" s="854"/>
      <c r="W16" s="579" t="str">
        <f t="shared" si="4"/>
        <v>5.2.1.5</v>
      </c>
      <c r="X16" s="855"/>
      <c r="Y16" s="579" t="str">
        <f t="shared" si="5"/>
        <v>5.2.1.5.1</v>
      </c>
      <c r="Z16" s="855"/>
      <c r="AA16" s="212"/>
      <c r="AB16" s="212"/>
    </row>
    <row r="17" spans="1:28" s="213" customFormat="1" ht="40.65" x14ac:dyDescent="0.25">
      <c r="A17" s="193"/>
      <c r="B17" s="535" t="str">
        <f t="shared" si="0"/>
        <v xml:space="preserve">Is external connectivity of the mobile money system protected with firewalls to only allow authorized traffic and protect access to customer data, with external-facing components located in a DMZ?
</v>
      </c>
      <c r="C17" s="196"/>
      <c r="D17" s="852" t="s">
        <v>367</v>
      </c>
      <c r="E17" s="586" t="s">
        <v>1207</v>
      </c>
      <c r="F17" s="1038" t="s">
        <v>2865</v>
      </c>
      <c r="G17" s="710" t="s">
        <v>1208</v>
      </c>
      <c r="H17" s="594" t="s">
        <v>1209</v>
      </c>
      <c r="I17" s="540"/>
      <c r="J17" s="852" t="s">
        <v>367</v>
      </c>
      <c r="K17" s="550" t="str">
        <f t="shared" si="1"/>
        <v>5.2.1.6</v>
      </c>
      <c r="L17" s="1041" t="s">
        <v>2866</v>
      </c>
      <c r="M17" s="673" t="str">
        <f t="shared" si="6"/>
        <v>5.2.1.6.1</v>
      </c>
      <c r="N17" s="601" t="s">
        <v>1210</v>
      </c>
      <c r="O17" s="196"/>
      <c r="P17" s="852" t="s">
        <v>367</v>
      </c>
      <c r="Q17" s="542" t="str">
        <f t="shared" si="2"/>
        <v>5.2.1.6</v>
      </c>
      <c r="R17" s="1139" t="s">
        <v>2867</v>
      </c>
      <c r="S17" s="693" t="str">
        <f t="shared" si="3"/>
        <v>5.2.1.6.1</v>
      </c>
      <c r="T17" s="594" t="s">
        <v>1211</v>
      </c>
      <c r="U17" s="196"/>
      <c r="V17" s="854"/>
      <c r="W17" s="679" t="str">
        <f t="shared" si="4"/>
        <v>5.2.1.6</v>
      </c>
      <c r="X17" s="1096"/>
      <c r="Y17" s="598" t="str">
        <f t="shared" si="5"/>
        <v>5.2.1.6.1</v>
      </c>
      <c r="Z17" s="763"/>
      <c r="AA17" s="212"/>
      <c r="AB17" s="212"/>
    </row>
    <row r="18" spans="1:28" s="213" customFormat="1" ht="27.1" x14ac:dyDescent="0.25">
      <c r="A18" s="193"/>
      <c r="B18" s="535" t="str">
        <f t="shared" si="0"/>
        <v xml:space="preserve">Is there a formal process for approval of all network connections and changes to firewall and router configurations?
</v>
      </c>
      <c r="C18" s="196"/>
      <c r="D18" s="852" t="s">
        <v>367</v>
      </c>
      <c r="E18" s="554" t="s">
        <v>1207</v>
      </c>
      <c r="F18" s="1039"/>
      <c r="G18" s="710" t="s">
        <v>1212</v>
      </c>
      <c r="H18" s="558" t="s">
        <v>1213</v>
      </c>
      <c r="I18" s="540"/>
      <c r="J18" s="852" t="s">
        <v>367</v>
      </c>
      <c r="K18" s="550" t="str">
        <f t="shared" si="1"/>
        <v>5.2.1.6</v>
      </c>
      <c r="L18" s="1064"/>
      <c r="M18" s="673" t="str">
        <f t="shared" si="6"/>
        <v>5.2.1.6.3</v>
      </c>
      <c r="N18" s="622" t="s">
        <v>1214</v>
      </c>
      <c r="O18" s="196"/>
      <c r="P18" s="852" t="s">
        <v>367</v>
      </c>
      <c r="Q18" s="550" t="str">
        <f t="shared" si="2"/>
        <v>5.2.1.6</v>
      </c>
      <c r="R18" s="1039"/>
      <c r="S18" s="674" t="str">
        <f t="shared" si="3"/>
        <v>5.2.1.6.3</v>
      </c>
      <c r="T18" s="558" t="s">
        <v>1215</v>
      </c>
      <c r="U18" s="196"/>
      <c r="V18" s="854"/>
      <c r="W18" s="679" t="str">
        <f t="shared" si="4"/>
        <v>5.2.1.6</v>
      </c>
      <c r="X18" s="1097"/>
      <c r="Y18" s="598" t="str">
        <f t="shared" si="5"/>
        <v>5.2.1.6.3</v>
      </c>
      <c r="Z18" s="764"/>
      <c r="AA18" s="212"/>
      <c r="AB18" s="212"/>
    </row>
    <row r="19" spans="1:28" s="213" customFormat="1" ht="27.8" thickBot="1" x14ac:dyDescent="0.3">
      <c r="A19" s="193"/>
      <c r="B19" s="535" t="str">
        <f t="shared" si="0"/>
        <v xml:space="preserve">Is there a network diagram identifying connections within the mobile money network environment and to external networks?
</v>
      </c>
      <c r="C19" s="196"/>
      <c r="D19" s="852" t="s">
        <v>367</v>
      </c>
      <c r="E19" s="554" t="s">
        <v>1207</v>
      </c>
      <c r="F19" s="1039"/>
      <c r="G19" s="690" t="s">
        <v>1216</v>
      </c>
      <c r="H19" s="558" t="s">
        <v>1217</v>
      </c>
      <c r="I19" s="540"/>
      <c r="J19" s="852" t="s">
        <v>367</v>
      </c>
      <c r="K19" s="550" t="str">
        <f t="shared" si="1"/>
        <v>5.2.1.6</v>
      </c>
      <c r="L19" s="1064"/>
      <c r="M19" s="831" t="str">
        <f t="shared" si="6"/>
        <v>5.2.1.6.4</v>
      </c>
      <c r="N19" s="622" t="s">
        <v>1218</v>
      </c>
      <c r="O19" s="196"/>
      <c r="P19" s="852" t="s">
        <v>367</v>
      </c>
      <c r="Q19" s="550" t="str">
        <f t="shared" si="2"/>
        <v>5.2.1.6</v>
      </c>
      <c r="R19" s="1039"/>
      <c r="S19" s="688" t="str">
        <f t="shared" si="3"/>
        <v>5.2.1.6.4</v>
      </c>
      <c r="T19" s="558" t="s">
        <v>1219</v>
      </c>
      <c r="U19" s="196"/>
      <c r="V19" s="854"/>
      <c r="W19" s="679" t="str">
        <f t="shared" si="4"/>
        <v>5.2.1.6</v>
      </c>
      <c r="X19" s="1097"/>
      <c r="Y19" s="688" t="str">
        <f t="shared" si="5"/>
        <v>5.2.1.6.4</v>
      </c>
      <c r="Z19" s="764"/>
      <c r="AA19" s="212"/>
      <c r="AB19" s="212"/>
    </row>
    <row r="20" spans="1:28" s="213" customFormat="1" ht="41.35" thickBot="1" x14ac:dyDescent="0.3">
      <c r="A20" s="193"/>
      <c r="B20" s="535" t="str">
        <f t="shared" si="0"/>
        <v xml:space="preserve">Has a qualified and trusted third party been employed to validate and test the provider's mobile money app(s) to certify that they are secure and conform to suitable security standards?
</v>
      </c>
      <c r="C20" s="196"/>
      <c r="D20" s="549" t="s">
        <v>1220</v>
      </c>
      <c r="E20" s="546" t="s">
        <v>1223</v>
      </c>
      <c r="F20" s="596" t="s">
        <v>2868</v>
      </c>
      <c r="G20" s="710" t="s">
        <v>1224</v>
      </c>
      <c r="H20" s="594" t="s">
        <v>1225</v>
      </c>
      <c r="I20" s="540"/>
      <c r="J20" s="578" t="s">
        <v>1221</v>
      </c>
      <c r="K20" s="542" t="str">
        <f t="shared" si="1"/>
        <v>5.2.2.3</v>
      </c>
      <c r="L20" s="651" t="s">
        <v>2869</v>
      </c>
      <c r="M20" s="673" t="str">
        <f t="shared" si="6"/>
        <v>5.2.2.3.1</v>
      </c>
      <c r="N20" s="601" t="s">
        <v>1226</v>
      </c>
      <c r="O20" s="196"/>
      <c r="P20" s="578" t="s">
        <v>1222</v>
      </c>
      <c r="Q20" s="542" t="str">
        <f t="shared" si="2"/>
        <v>5.2.2.3</v>
      </c>
      <c r="R20" s="596" t="s">
        <v>2870</v>
      </c>
      <c r="S20" s="674" t="str">
        <f t="shared" si="3"/>
        <v>5.2.2.3.1</v>
      </c>
      <c r="T20" s="594" t="s">
        <v>1227</v>
      </c>
      <c r="U20" s="196"/>
      <c r="V20" s="555"/>
      <c r="W20" s="675" t="str">
        <f t="shared" si="4"/>
        <v>5.2.2.3</v>
      </c>
      <c r="X20" s="694"/>
      <c r="Y20" s="598" t="str">
        <f t="shared" si="5"/>
        <v>5.2.2.3.1</v>
      </c>
      <c r="Z20" s="599"/>
      <c r="AA20" s="212"/>
      <c r="AB20" s="212"/>
    </row>
    <row r="21" spans="1:28" s="213" customFormat="1" ht="27.1" x14ac:dyDescent="0.25">
      <c r="A21" s="193"/>
      <c r="B21" s="535" t="str">
        <f t="shared" si="0"/>
        <v xml:space="preserve">Is security testing done on all major software changes to the mobile money system prior to release into production?
</v>
      </c>
      <c r="C21" s="196"/>
      <c r="D21" s="549" t="s">
        <v>367</v>
      </c>
      <c r="E21" s="691" t="s">
        <v>1228</v>
      </c>
      <c r="F21" s="1038" t="s">
        <v>2871</v>
      </c>
      <c r="G21" s="711" t="s">
        <v>1229</v>
      </c>
      <c r="H21" s="581" t="s">
        <v>1230</v>
      </c>
      <c r="I21" s="540"/>
      <c r="J21" s="549" t="s">
        <v>367</v>
      </c>
      <c r="K21" s="542" t="str">
        <f t="shared" si="1"/>
        <v>5.2.2.4</v>
      </c>
      <c r="L21" s="1041" t="s">
        <v>2872</v>
      </c>
      <c r="M21" s="692" t="str">
        <f t="shared" si="6"/>
        <v>5.2.2.4.1</v>
      </c>
      <c r="N21" s="582" t="s">
        <v>1231</v>
      </c>
      <c r="O21" s="196"/>
      <c r="P21" s="549" t="s">
        <v>367</v>
      </c>
      <c r="Q21" s="542" t="str">
        <f t="shared" si="2"/>
        <v>5.2.2.4</v>
      </c>
      <c r="R21" s="1038" t="s">
        <v>2873</v>
      </c>
      <c r="S21" s="693" t="str">
        <f t="shared" si="3"/>
        <v>5.2.2.4.1</v>
      </c>
      <c r="T21" s="581" t="s">
        <v>1232</v>
      </c>
      <c r="U21" s="196"/>
      <c r="V21" s="555"/>
      <c r="W21" s="542" t="str">
        <f t="shared" si="4"/>
        <v>5.2.2.4</v>
      </c>
      <c r="X21" s="1061"/>
      <c r="Y21" s="695" t="str">
        <f t="shared" si="5"/>
        <v>5.2.2.4.1</v>
      </c>
      <c r="Z21" s="696"/>
      <c r="AA21" s="212"/>
      <c r="AB21" s="212"/>
    </row>
    <row r="22" spans="1:28" s="213" customFormat="1" ht="27.1" x14ac:dyDescent="0.25">
      <c r="A22" s="193"/>
      <c r="B22" s="535" t="str">
        <f t="shared" si="0"/>
        <v xml:space="preserve">Are all security issues risk-assessed and higher-risk bugs fixed before software is released to production?
</v>
      </c>
      <c r="C22" s="196"/>
      <c r="D22" s="549" t="s">
        <v>367</v>
      </c>
      <c r="E22" s="593" t="s">
        <v>1228</v>
      </c>
      <c r="F22" s="1039"/>
      <c r="G22" s="690" t="s">
        <v>1233</v>
      </c>
      <c r="H22" s="558" t="s">
        <v>1234</v>
      </c>
      <c r="I22" s="540"/>
      <c r="J22" s="549" t="s">
        <v>367</v>
      </c>
      <c r="K22" s="556" t="str">
        <f t="shared" si="1"/>
        <v>5.2.2.4</v>
      </c>
      <c r="L22" s="1064"/>
      <c r="M22" s="831" t="str">
        <f t="shared" si="6"/>
        <v>5.2.2.4.2</v>
      </c>
      <c r="N22" s="622" t="s">
        <v>1235</v>
      </c>
      <c r="O22" s="196"/>
      <c r="P22" s="549" t="s">
        <v>367</v>
      </c>
      <c r="Q22" s="550" t="str">
        <f t="shared" si="2"/>
        <v>5.2.2.4</v>
      </c>
      <c r="R22" s="1039"/>
      <c r="S22" s="688" t="str">
        <f t="shared" si="3"/>
        <v>5.2.2.4.2</v>
      </c>
      <c r="T22" s="558" t="s">
        <v>1236</v>
      </c>
      <c r="U22" s="196"/>
      <c r="V22" s="555"/>
      <c r="W22" s="550" t="str">
        <f t="shared" si="4"/>
        <v>5.2.2.4</v>
      </c>
      <c r="X22" s="1062"/>
      <c r="Y22" s="688" t="str">
        <f t="shared" si="5"/>
        <v>5.2.2.4.2</v>
      </c>
      <c r="Z22" s="689"/>
      <c r="AA22" s="212"/>
      <c r="AB22" s="212"/>
    </row>
    <row r="23" spans="1:28" s="213" customFormat="1" ht="27.1" x14ac:dyDescent="0.25">
      <c r="A23" s="193"/>
      <c r="B23" s="535" t="str">
        <f t="shared" si="0"/>
        <v xml:space="preserve">Are development and test accounts and test data removed from mobile money software before it is released to production?
</v>
      </c>
      <c r="C23" s="196"/>
      <c r="D23" s="549" t="s">
        <v>367</v>
      </c>
      <c r="E23" s="546" t="s">
        <v>1237</v>
      </c>
      <c r="F23" s="1039" t="s">
        <v>2874</v>
      </c>
      <c r="G23" s="710" t="s">
        <v>1238</v>
      </c>
      <c r="H23" s="594" t="s">
        <v>1239</v>
      </c>
      <c r="I23" s="540"/>
      <c r="J23" s="549" t="s">
        <v>367</v>
      </c>
      <c r="K23" s="550" t="str">
        <f t="shared" si="1"/>
        <v>5.2.2.5</v>
      </c>
      <c r="L23" s="1039" t="s">
        <v>2875</v>
      </c>
      <c r="M23" s="673" t="str">
        <f t="shared" si="6"/>
        <v>5.2.2.5.1</v>
      </c>
      <c r="N23" s="594" t="s">
        <v>1240</v>
      </c>
      <c r="O23" s="196"/>
      <c r="P23" s="549" t="s">
        <v>367</v>
      </c>
      <c r="Q23" s="550" t="str">
        <f t="shared" si="2"/>
        <v>5.2.2.5</v>
      </c>
      <c r="R23" s="1039" t="s">
        <v>2876</v>
      </c>
      <c r="S23" s="674" t="str">
        <f t="shared" si="3"/>
        <v>5.2.2.5.1</v>
      </c>
      <c r="T23" s="594" t="s">
        <v>1241</v>
      </c>
      <c r="U23" s="196"/>
      <c r="V23" s="555"/>
      <c r="W23" s="679" t="str">
        <f t="shared" si="4"/>
        <v>5.2.2.5</v>
      </c>
      <c r="X23" s="1062"/>
      <c r="Y23" s="598" t="str">
        <f t="shared" si="5"/>
        <v>5.2.2.5.1</v>
      </c>
      <c r="Z23" s="599"/>
      <c r="AA23" s="212"/>
      <c r="AB23" s="212"/>
    </row>
    <row r="24" spans="1:28" s="213" customFormat="1" ht="27.1" x14ac:dyDescent="0.25">
      <c r="A24" s="193"/>
      <c r="B24" s="535" t="str">
        <f t="shared" si="0"/>
        <v xml:space="preserve">Are all development code and compilers removed from software before it is released into the live mobile money system?
</v>
      </c>
      <c r="C24" s="196"/>
      <c r="D24" s="549" t="s">
        <v>367</v>
      </c>
      <c r="E24" s="546" t="s">
        <v>1237</v>
      </c>
      <c r="F24" s="1039"/>
      <c r="G24" s="712" t="s">
        <v>1242</v>
      </c>
      <c r="H24" s="558" t="s">
        <v>1243</v>
      </c>
      <c r="I24" s="540"/>
      <c r="J24" s="549" t="s">
        <v>367</v>
      </c>
      <c r="K24" s="550" t="str">
        <f t="shared" si="1"/>
        <v>5.2.2.5</v>
      </c>
      <c r="L24" s="1039">
        <v>0</v>
      </c>
      <c r="M24" s="686" t="str">
        <f t="shared" si="6"/>
        <v>5.2.2.5.2</v>
      </c>
      <c r="N24" s="558" t="s">
        <v>1244</v>
      </c>
      <c r="O24" s="196"/>
      <c r="P24" s="549" t="s">
        <v>367</v>
      </c>
      <c r="Q24" s="550" t="str">
        <f t="shared" si="2"/>
        <v>5.2.2.5</v>
      </c>
      <c r="R24" s="1039"/>
      <c r="S24" s="687" t="str">
        <f t="shared" si="3"/>
        <v>5.2.2.5.2</v>
      </c>
      <c r="T24" s="558" t="s">
        <v>1245</v>
      </c>
      <c r="U24" s="196"/>
      <c r="V24" s="555"/>
      <c r="W24" s="679" t="str">
        <f t="shared" si="4"/>
        <v>5.2.2.5</v>
      </c>
      <c r="X24" s="1062"/>
      <c r="Y24" s="688" t="str">
        <f t="shared" si="5"/>
        <v>5.2.2.5.2</v>
      </c>
      <c r="Z24" s="689"/>
      <c r="AA24" s="212"/>
      <c r="AB24" s="212"/>
    </row>
    <row r="25" spans="1:28" s="213" customFormat="1" ht="27.8" thickBot="1" x14ac:dyDescent="0.3">
      <c r="A25" s="193"/>
      <c r="B25" s="535" t="str">
        <f t="shared" si="0"/>
        <v xml:space="preserve">If actual customer data is used in development or test environments, is it anonymised ?
</v>
      </c>
      <c r="C25" s="196"/>
      <c r="D25" s="549" t="s">
        <v>367</v>
      </c>
      <c r="E25" s="563" t="s">
        <v>1237</v>
      </c>
      <c r="F25" s="1040"/>
      <c r="G25" s="723" t="s">
        <v>1246</v>
      </c>
      <c r="H25" s="589" t="s">
        <v>1247</v>
      </c>
      <c r="I25" s="540"/>
      <c r="J25" s="549" t="s">
        <v>367</v>
      </c>
      <c r="K25" s="590" t="str">
        <f t="shared" si="1"/>
        <v>5.2.2.5</v>
      </c>
      <c r="L25" s="1040">
        <v>0</v>
      </c>
      <c r="M25" s="682" t="str">
        <f t="shared" si="6"/>
        <v>5.2.2.5.3</v>
      </c>
      <c r="N25" s="589" t="s">
        <v>1248</v>
      </c>
      <c r="O25" s="196"/>
      <c r="P25" s="549" t="s">
        <v>367</v>
      </c>
      <c r="Q25" s="590" t="str">
        <f t="shared" si="2"/>
        <v>5.2.2.5</v>
      </c>
      <c r="R25" s="1040"/>
      <c r="S25" s="683" t="str">
        <f t="shared" si="3"/>
        <v>5.2.2.5.3</v>
      </c>
      <c r="T25" s="589" t="s">
        <v>1249</v>
      </c>
      <c r="U25" s="196"/>
      <c r="V25" s="555"/>
      <c r="W25" s="670" t="str">
        <f t="shared" si="4"/>
        <v>5.2.2.5</v>
      </c>
      <c r="X25" s="1063"/>
      <c r="Y25" s="684" t="str">
        <f t="shared" si="5"/>
        <v>5.2.2.5.3</v>
      </c>
      <c r="Z25" s="685"/>
      <c r="AA25" s="212"/>
      <c r="AB25" s="212"/>
    </row>
    <row r="26" spans="1:28" s="213" customFormat="1" ht="40.65" x14ac:dyDescent="0.25">
      <c r="A26" s="193"/>
      <c r="B26" s="535" t="str">
        <f t="shared" si="0"/>
        <v xml:space="preserve">Are critical security patches from vendors prioritized and installed within one month of release on mobile money infrastructure components (routers, gateways, etc.)?
</v>
      </c>
      <c r="C26" s="196"/>
      <c r="D26" s="549" t="s">
        <v>367</v>
      </c>
      <c r="E26" s="546" t="s">
        <v>1250</v>
      </c>
      <c r="F26" s="1039" t="s">
        <v>2877</v>
      </c>
      <c r="G26" s="710" t="s">
        <v>1251</v>
      </c>
      <c r="H26" s="594" t="s">
        <v>1252</v>
      </c>
      <c r="I26" s="540"/>
      <c r="J26" s="549" t="s">
        <v>367</v>
      </c>
      <c r="K26" s="542" t="str">
        <f t="shared" si="1"/>
        <v>5.2.2.6</v>
      </c>
      <c r="L26" s="1039" t="s">
        <v>2878</v>
      </c>
      <c r="M26" s="673" t="str">
        <f t="shared" si="6"/>
        <v>5.2.2.6.1</v>
      </c>
      <c r="N26" s="594" t="s">
        <v>1253</v>
      </c>
      <c r="O26" s="196"/>
      <c r="P26" s="549" t="s">
        <v>367</v>
      </c>
      <c r="Q26" s="542" t="str">
        <f t="shared" si="2"/>
        <v>5.2.2.6</v>
      </c>
      <c r="R26" s="1039" t="s">
        <v>2879</v>
      </c>
      <c r="S26" s="674" t="str">
        <f t="shared" si="3"/>
        <v>5.2.2.6.1</v>
      </c>
      <c r="T26" s="594" t="s">
        <v>1254</v>
      </c>
      <c r="U26" s="196"/>
      <c r="V26" s="555"/>
      <c r="W26" s="675" t="str">
        <f t="shared" si="4"/>
        <v>5.2.2.6</v>
      </c>
      <c r="X26" s="1061"/>
      <c r="Y26" s="598" t="str">
        <f t="shared" si="5"/>
        <v>5.2.2.6.1</v>
      </c>
      <c r="Z26" s="763"/>
      <c r="AA26" s="212"/>
      <c r="AB26" s="212"/>
    </row>
    <row r="27" spans="1:28" s="213" customFormat="1" ht="41.35" thickBot="1" x14ac:dyDescent="0.3">
      <c r="A27" s="193"/>
      <c r="B27" s="535" t="str">
        <f t="shared" si="0"/>
        <v xml:space="preserve">Are critical security patches from vendors prioritized and installed within one month of release on mobile money application components (accounting system, middleware, etc.)?
</v>
      </c>
      <c r="C27" s="196"/>
      <c r="D27" s="549" t="s">
        <v>367</v>
      </c>
      <c r="E27" s="546" t="s">
        <v>1250</v>
      </c>
      <c r="F27" s="1039"/>
      <c r="G27" s="712" t="s">
        <v>1255</v>
      </c>
      <c r="H27" s="558" t="s">
        <v>1256</v>
      </c>
      <c r="I27" s="540"/>
      <c r="J27" s="549" t="s">
        <v>367</v>
      </c>
      <c r="K27" s="550" t="str">
        <f t="shared" si="1"/>
        <v>5.2.2.6</v>
      </c>
      <c r="L27" s="1039">
        <v>0</v>
      </c>
      <c r="M27" s="686" t="str">
        <f t="shared" si="6"/>
        <v>5.2.2.6.2</v>
      </c>
      <c r="N27" s="558" t="s">
        <v>1257</v>
      </c>
      <c r="O27" s="196"/>
      <c r="P27" s="549" t="s">
        <v>367</v>
      </c>
      <c r="Q27" s="550" t="str">
        <f t="shared" si="2"/>
        <v>5.2.2.6</v>
      </c>
      <c r="R27" s="1039"/>
      <c r="S27" s="687" t="str">
        <f t="shared" si="3"/>
        <v>5.2.2.6.2</v>
      </c>
      <c r="T27" s="558" t="s">
        <v>1258</v>
      </c>
      <c r="U27" s="196"/>
      <c r="V27" s="555"/>
      <c r="W27" s="679" t="str">
        <f t="shared" si="4"/>
        <v>5.2.2.6</v>
      </c>
      <c r="X27" s="1062"/>
      <c r="Y27" s="688" t="str">
        <f t="shared" si="5"/>
        <v>5.2.2.6.2</v>
      </c>
      <c r="Z27" s="764"/>
      <c r="AA27" s="212"/>
      <c r="AB27" s="212"/>
    </row>
    <row r="28" spans="1:28" s="212" customFormat="1" ht="25.5" customHeight="1" x14ac:dyDescent="0.25">
      <c r="A28" s="204"/>
      <c r="B28" s="535" t="str">
        <f t="shared" si="0"/>
        <v xml:space="preserve">Has an information security risk management process been documented?
</v>
      </c>
      <c r="C28" s="196"/>
      <c r="D28" s="1072" t="s">
        <v>1259</v>
      </c>
      <c r="E28" s="691" t="s">
        <v>1260</v>
      </c>
      <c r="F28" s="1078" t="s">
        <v>2880</v>
      </c>
      <c r="G28" s="856" t="s">
        <v>1261</v>
      </c>
      <c r="H28" s="581" t="s">
        <v>1262</v>
      </c>
      <c r="I28" s="540"/>
      <c r="J28" s="1070" t="s">
        <v>1263</v>
      </c>
      <c r="K28" s="542" t="str">
        <f t="shared" si="1"/>
        <v>5.3.1.1</v>
      </c>
      <c r="L28" s="1078" t="s">
        <v>2881</v>
      </c>
      <c r="M28" s="857" t="str">
        <f t="shared" si="6"/>
        <v>5.3.1.1.1</v>
      </c>
      <c r="N28" s="581" t="s">
        <v>1264</v>
      </c>
      <c r="O28" s="196"/>
      <c r="P28" s="1070" t="s">
        <v>1265</v>
      </c>
      <c r="Q28" s="542" t="str">
        <f t="shared" si="2"/>
        <v>5.3.1.1</v>
      </c>
      <c r="R28" s="1038" t="s">
        <v>2882</v>
      </c>
      <c r="S28" s="806" t="str">
        <f t="shared" si="3"/>
        <v>5.3.1.1.1</v>
      </c>
      <c r="T28" s="581" t="s">
        <v>1266</v>
      </c>
      <c r="U28" s="196"/>
      <c r="V28" s="1050"/>
      <c r="W28" s="675" t="str">
        <f t="shared" si="4"/>
        <v>5.3.1.1</v>
      </c>
      <c r="X28" s="1061"/>
      <c r="Y28" s="858" t="str">
        <f t="shared" si="5"/>
        <v>5.3.1.1.1</v>
      </c>
      <c r="Z28" s="859"/>
    </row>
    <row r="29" spans="1:28" s="212" customFormat="1" ht="41.35" thickBot="1" x14ac:dyDescent="0.3">
      <c r="A29" s="203"/>
      <c r="B29" s="535" t="str">
        <f t="shared" si="0"/>
        <v xml:space="preserve">Are security risks assessed at least annually, following a significant change to the mobile money system, and when new threats or vulnerabilities have been identified?
</v>
      </c>
      <c r="C29" s="196"/>
      <c r="D29" s="1073"/>
      <c r="E29" s="681" t="s">
        <v>1260</v>
      </c>
      <c r="F29" s="1056"/>
      <c r="G29" s="820" t="s">
        <v>1267</v>
      </c>
      <c r="H29" s="589" t="s">
        <v>1268</v>
      </c>
      <c r="I29" s="540"/>
      <c r="J29" s="1067">
        <v>0</v>
      </c>
      <c r="K29" s="590" t="str">
        <f t="shared" si="1"/>
        <v>5.3.1.1</v>
      </c>
      <c r="L29" s="1056">
        <v>0</v>
      </c>
      <c r="M29" s="860" t="str">
        <f t="shared" si="6"/>
        <v>5.3.1.1.2</v>
      </c>
      <c r="N29" s="592" t="s">
        <v>1269</v>
      </c>
      <c r="O29" s="196"/>
      <c r="P29" s="1067"/>
      <c r="Q29" s="590" t="str">
        <f t="shared" si="2"/>
        <v>5.3.1.1</v>
      </c>
      <c r="R29" s="1040"/>
      <c r="S29" s="810" t="str">
        <f t="shared" si="3"/>
        <v>5.3.1.1.2</v>
      </c>
      <c r="T29" s="589" t="s">
        <v>1270</v>
      </c>
      <c r="U29" s="196"/>
      <c r="V29" s="1051"/>
      <c r="W29" s="670" t="str">
        <f t="shared" si="4"/>
        <v>5.3.1.1</v>
      </c>
      <c r="X29" s="1063"/>
      <c r="Y29" s="861" t="str">
        <f t="shared" si="5"/>
        <v>5.3.1.1.2</v>
      </c>
      <c r="Z29" s="765"/>
    </row>
    <row r="30" spans="1:28" s="213" customFormat="1" ht="27.8" thickBot="1" x14ac:dyDescent="0.3">
      <c r="A30" s="203"/>
      <c r="B30" s="535" t="str">
        <f t="shared" si="0"/>
        <v xml:space="preserve">Are processes in place to identify new security vulnerabilities using information from reputable outside sources?
</v>
      </c>
      <c r="C30" s="196"/>
      <c r="D30" s="1073"/>
      <c r="E30" s="563" t="s">
        <v>1271</v>
      </c>
      <c r="F30" s="564" t="s">
        <v>2883</v>
      </c>
      <c r="G30" s="717" t="s">
        <v>1272</v>
      </c>
      <c r="H30" s="564" t="s">
        <v>1273</v>
      </c>
      <c r="I30" s="540"/>
      <c r="J30" s="1067">
        <v>0</v>
      </c>
      <c r="K30" s="590" t="str">
        <f t="shared" si="1"/>
        <v>5.3.1.2</v>
      </c>
      <c r="L30" s="564" t="s">
        <v>2884</v>
      </c>
      <c r="M30" s="668" t="str">
        <f t="shared" si="6"/>
        <v>5.3.1.2.1</v>
      </c>
      <c r="N30" s="564" t="s">
        <v>1274</v>
      </c>
      <c r="O30" s="196"/>
      <c r="P30" s="1067"/>
      <c r="Q30" s="590" t="str">
        <f t="shared" si="2"/>
        <v>5.3.1.2</v>
      </c>
      <c r="R30" s="564" t="s">
        <v>2885</v>
      </c>
      <c r="S30" s="669" t="str">
        <f t="shared" si="3"/>
        <v>5.3.1.2.1</v>
      </c>
      <c r="T30" s="564" t="s">
        <v>1275</v>
      </c>
      <c r="U30" s="196"/>
      <c r="V30" s="1051"/>
      <c r="W30" s="670" t="str">
        <f t="shared" si="4"/>
        <v>5.3.1.2</v>
      </c>
      <c r="X30" s="672"/>
      <c r="Y30" s="590" t="str">
        <f t="shared" si="5"/>
        <v>5.3.1.2.1</v>
      </c>
      <c r="Z30" s="671"/>
      <c r="AA30" s="212"/>
      <c r="AB30" s="212"/>
    </row>
    <row r="31" spans="1:28" s="212" customFormat="1" ht="40.65" x14ac:dyDescent="0.25">
      <c r="A31" s="193"/>
      <c r="B31" s="535" t="str">
        <f t="shared" si="0"/>
        <v xml:space="preserve">Is there a documented access control policy, standard or procedure that specifies how authentication of users will be managed, both for mobile money application users and system components?
</v>
      </c>
      <c r="C31" s="196"/>
      <c r="D31" s="1044" t="s">
        <v>1276</v>
      </c>
      <c r="E31" s="546" t="s">
        <v>1277</v>
      </c>
      <c r="F31" s="1038" t="s">
        <v>2886</v>
      </c>
      <c r="G31" s="691" t="s">
        <v>1278</v>
      </c>
      <c r="H31" s="581" t="s">
        <v>1279</v>
      </c>
      <c r="I31" s="540"/>
      <c r="J31" s="541" t="s">
        <v>1280</v>
      </c>
      <c r="K31" s="553" t="str">
        <f t="shared" ref="K31:K36" si="7">$E31</f>
        <v>5.3.2.1</v>
      </c>
      <c r="L31" s="1041" t="s">
        <v>2887</v>
      </c>
      <c r="M31" s="862" t="str">
        <f t="shared" ref="M31:M71" si="8">G31</f>
        <v>5.3.2.1.1</v>
      </c>
      <c r="N31" s="582" t="s">
        <v>1281</v>
      </c>
      <c r="O31" s="196"/>
      <c r="P31" s="1050" t="s">
        <v>1282</v>
      </c>
      <c r="Q31" s="550" t="str">
        <f t="shared" ref="Q31:Q36" si="9">$E31</f>
        <v>5.3.2.1</v>
      </c>
      <c r="R31" s="1038" t="s">
        <v>2888</v>
      </c>
      <c r="S31" s="695" t="str">
        <f t="shared" ref="S31:S68" si="10">$G31</f>
        <v>5.3.2.1.1</v>
      </c>
      <c r="T31" s="581" t="s">
        <v>1283</v>
      </c>
      <c r="U31" s="196"/>
      <c r="V31" s="578"/>
      <c r="W31" s="679" t="str">
        <f t="shared" ref="W31:W36" si="11">$E31</f>
        <v>5.3.2.1</v>
      </c>
      <c r="X31" s="1096"/>
      <c r="Y31" s="695" t="str">
        <f t="shared" ref="Y31:Y68" si="12">$G31</f>
        <v>5.3.2.1.1</v>
      </c>
      <c r="Z31" s="859"/>
    </row>
    <row r="32" spans="1:28" s="212" customFormat="1" ht="40.65" x14ac:dyDescent="0.25">
      <c r="A32" s="193"/>
      <c r="B32" s="535" t="str">
        <f t="shared" si="0"/>
        <v xml:space="preserve">Are all users that access the mobile money application and system components assigned a unique ID and have generic user IDs been disabled or removed?
</v>
      </c>
      <c r="C32" s="196"/>
      <c r="D32" s="1045"/>
      <c r="E32" s="595" t="s">
        <v>1277</v>
      </c>
      <c r="F32" s="1039"/>
      <c r="G32" s="595" t="s">
        <v>1284</v>
      </c>
      <c r="H32" s="594" t="s">
        <v>1285</v>
      </c>
      <c r="I32" s="540"/>
      <c r="J32" s="549" t="s">
        <v>367</v>
      </c>
      <c r="K32" s="550" t="str">
        <f t="shared" si="7"/>
        <v>5.3.2.1</v>
      </c>
      <c r="L32" s="1064"/>
      <c r="M32" s="673" t="str">
        <f t="shared" si="8"/>
        <v>5.3.2.1.2</v>
      </c>
      <c r="N32" s="601" t="s">
        <v>1286</v>
      </c>
      <c r="O32" s="196"/>
      <c r="P32" s="1051"/>
      <c r="Q32" s="556" t="str">
        <f t="shared" si="9"/>
        <v>5.3.2.1</v>
      </c>
      <c r="R32" s="1039"/>
      <c r="S32" s="688" t="str">
        <f t="shared" si="10"/>
        <v>5.3.2.1.2</v>
      </c>
      <c r="T32" s="594" t="s">
        <v>1287</v>
      </c>
      <c r="U32" s="196"/>
      <c r="V32" s="555"/>
      <c r="W32" s="556" t="str">
        <f t="shared" si="11"/>
        <v>5.3.2.1</v>
      </c>
      <c r="X32" s="1097"/>
      <c r="Y32" s="688" t="str">
        <f t="shared" si="12"/>
        <v>5.3.2.1.2</v>
      </c>
      <c r="Z32" s="764"/>
    </row>
    <row r="33" spans="1:26" s="212" customFormat="1" ht="27.1" x14ac:dyDescent="0.25">
      <c r="A33" s="193"/>
      <c r="B33" s="535" t="str">
        <f t="shared" si="0"/>
        <v xml:space="preserve">Is the addition, deletion, and modification of user accounts and credentials properly controlled?
</v>
      </c>
      <c r="C33" s="196"/>
      <c r="D33" s="546" t="s">
        <v>367</v>
      </c>
      <c r="E33" s="547" t="s">
        <v>1277</v>
      </c>
      <c r="F33" s="1039"/>
      <c r="G33" s="547" t="s">
        <v>1289</v>
      </c>
      <c r="H33" s="558" t="s">
        <v>1290</v>
      </c>
      <c r="I33" s="540"/>
      <c r="J33" s="549" t="s">
        <v>367</v>
      </c>
      <c r="K33" s="550" t="str">
        <f t="shared" si="7"/>
        <v>5.3.2.1</v>
      </c>
      <c r="L33" s="1064"/>
      <c r="M33" s="686" t="str">
        <f t="shared" si="8"/>
        <v>5.3.2.1.3</v>
      </c>
      <c r="N33" s="622" t="s">
        <v>1291</v>
      </c>
      <c r="O33" s="196"/>
      <c r="P33" s="549" t="s">
        <v>367</v>
      </c>
      <c r="Q33" s="550" t="str">
        <f t="shared" si="9"/>
        <v>5.3.2.1</v>
      </c>
      <c r="R33" s="1039"/>
      <c r="S33" s="688" t="str">
        <f t="shared" si="10"/>
        <v>5.3.2.1.3</v>
      </c>
      <c r="T33" s="558" t="s">
        <v>1292</v>
      </c>
      <c r="U33" s="196"/>
      <c r="V33" s="555"/>
      <c r="W33" s="679" t="str">
        <f t="shared" si="11"/>
        <v>5.3.2.1</v>
      </c>
      <c r="X33" s="1097"/>
      <c r="Y33" s="688" t="str">
        <f t="shared" si="12"/>
        <v>5.3.2.1.3</v>
      </c>
      <c r="Z33" s="764"/>
    </row>
    <row r="34" spans="1:26" s="212" customFormat="1" ht="27.1" x14ac:dyDescent="0.25">
      <c r="A34" s="193"/>
      <c r="B34" s="535" t="str">
        <f t="shared" si="0"/>
        <v xml:space="preserve">Is user access promptly revoked for any terminated users?
</v>
      </c>
      <c r="C34" s="196"/>
      <c r="D34" s="546" t="s">
        <v>367</v>
      </c>
      <c r="E34" s="547" t="s">
        <v>1277</v>
      </c>
      <c r="F34" s="1039"/>
      <c r="G34" s="547" t="s">
        <v>1294</v>
      </c>
      <c r="H34" s="558" t="s">
        <v>1295</v>
      </c>
      <c r="I34" s="540"/>
      <c r="J34" s="549" t="s">
        <v>367</v>
      </c>
      <c r="K34" s="550" t="str">
        <f t="shared" si="7"/>
        <v>5.3.2.1</v>
      </c>
      <c r="L34" s="1064"/>
      <c r="M34" s="686" t="str">
        <f t="shared" si="8"/>
        <v>5.3.2.1.4</v>
      </c>
      <c r="N34" s="622" t="s">
        <v>1296</v>
      </c>
      <c r="O34" s="196"/>
      <c r="P34" s="549" t="s">
        <v>367</v>
      </c>
      <c r="Q34" s="550" t="str">
        <f t="shared" si="9"/>
        <v>5.3.2.1</v>
      </c>
      <c r="R34" s="1039"/>
      <c r="S34" s="688" t="str">
        <f t="shared" si="10"/>
        <v>5.3.2.1.4</v>
      </c>
      <c r="T34" s="558" t="s">
        <v>1297</v>
      </c>
      <c r="U34" s="196"/>
      <c r="V34" s="555"/>
      <c r="W34" s="679" t="str">
        <f t="shared" si="11"/>
        <v>5.3.2.1</v>
      </c>
      <c r="X34" s="1097"/>
      <c r="Y34" s="688" t="str">
        <f t="shared" si="12"/>
        <v>5.3.2.1.4</v>
      </c>
      <c r="Z34" s="764"/>
    </row>
    <row r="35" spans="1:26" s="212" customFormat="1" ht="27.8" thickBot="1" x14ac:dyDescent="0.3">
      <c r="A35" s="193"/>
      <c r="B35" s="535" t="str">
        <f t="shared" si="0"/>
        <v xml:space="preserve">Are steps taken to ensure that IDs are not shared by multiple users?
</v>
      </c>
      <c r="C35" s="196"/>
      <c r="D35" s="546" t="s">
        <v>367</v>
      </c>
      <c r="E35" s="547" t="s">
        <v>1277</v>
      </c>
      <c r="F35" s="1039"/>
      <c r="G35" s="547" t="s">
        <v>1299</v>
      </c>
      <c r="H35" s="558" t="s">
        <v>1300</v>
      </c>
      <c r="I35" s="540"/>
      <c r="J35" s="549" t="s">
        <v>367</v>
      </c>
      <c r="K35" s="550" t="str">
        <f t="shared" si="7"/>
        <v>5.3.2.1</v>
      </c>
      <c r="L35" s="1064"/>
      <c r="M35" s="831" t="str">
        <f t="shared" si="8"/>
        <v>5.3.2.1.5</v>
      </c>
      <c r="N35" s="558" t="s">
        <v>1301</v>
      </c>
      <c r="O35" s="196"/>
      <c r="P35" s="549" t="s">
        <v>367</v>
      </c>
      <c r="Q35" s="550" t="str">
        <f t="shared" si="9"/>
        <v>5.3.2.1</v>
      </c>
      <c r="R35" s="1039"/>
      <c r="S35" s="688" t="str">
        <f t="shared" si="10"/>
        <v>5.3.2.1.5</v>
      </c>
      <c r="T35" s="558" t="s">
        <v>1302</v>
      </c>
      <c r="U35" s="196"/>
      <c r="V35" s="555"/>
      <c r="W35" s="679" t="str">
        <f t="shared" si="11"/>
        <v>5.3.2.1</v>
      </c>
      <c r="X35" s="1097"/>
      <c r="Y35" s="688" t="str">
        <f t="shared" si="12"/>
        <v>5.3.2.1.5</v>
      </c>
      <c r="Z35" s="764"/>
    </row>
    <row r="36" spans="1:26" s="212" customFormat="1" ht="27.1" x14ac:dyDescent="0.25">
      <c r="A36" s="193"/>
      <c r="B36" s="535" t="str">
        <f t="shared" ref="B36:B71" si="13">CHOOSE(LanguageNumber,H36,N36,T36,Z36)&amp;CarriageReturn</f>
        <v xml:space="preserve">Are both handset and PIN required for all account-debiting customer transactions?
</v>
      </c>
      <c r="C36" s="196"/>
      <c r="D36" s="546" t="s">
        <v>367</v>
      </c>
      <c r="E36" s="593" t="s">
        <v>1304</v>
      </c>
      <c r="F36" s="1054" t="s">
        <v>2889</v>
      </c>
      <c r="G36" s="618" t="s">
        <v>1288</v>
      </c>
      <c r="H36" s="594" t="s">
        <v>1305</v>
      </c>
      <c r="I36" s="540"/>
      <c r="J36" s="549" t="s">
        <v>367</v>
      </c>
      <c r="K36" s="542" t="str">
        <f t="shared" si="7"/>
        <v>5.3.2.2</v>
      </c>
      <c r="L36" s="1057" t="s">
        <v>2890</v>
      </c>
      <c r="M36" s="673" t="str">
        <f t="shared" si="8"/>
        <v>5.3.2.2.1</v>
      </c>
      <c r="N36" s="601" t="s">
        <v>1306</v>
      </c>
      <c r="O36" s="196"/>
      <c r="P36" s="549" t="s">
        <v>367</v>
      </c>
      <c r="Q36" s="542" t="str">
        <f t="shared" si="9"/>
        <v>5.3.2.2</v>
      </c>
      <c r="R36" s="1041" t="s">
        <v>2891</v>
      </c>
      <c r="S36" s="674" t="str">
        <f t="shared" si="10"/>
        <v>5.3.2.2.1</v>
      </c>
      <c r="T36" s="594" t="s">
        <v>1307</v>
      </c>
      <c r="U36" s="196"/>
      <c r="V36" s="555"/>
      <c r="W36" s="675" t="str">
        <f t="shared" si="11"/>
        <v>5.3.2.2</v>
      </c>
      <c r="X36" s="1061"/>
      <c r="Y36" s="598" t="str">
        <f t="shared" si="12"/>
        <v>5.3.2.2.1</v>
      </c>
      <c r="Z36" s="763"/>
    </row>
    <row r="37" spans="1:26" s="212" customFormat="1" ht="40.65" x14ac:dyDescent="0.25">
      <c r="A37" s="193"/>
      <c r="B37" s="535" t="str">
        <f t="shared" si="13"/>
        <v xml:space="preserve">Do all online purchase, ATM and PoS transactions (both merchant and cash-out if applicable) include a customer confirmation step which involves use of both their handset and PIN?
</v>
      </c>
      <c r="C37" s="196"/>
      <c r="D37" s="546"/>
      <c r="E37" s="593" t="s">
        <v>1304</v>
      </c>
      <c r="F37" s="1054"/>
      <c r="G37" s="618" t="s">
        <v>1293</v>
      </c>
      <c r="H37" s="594" t="s">
        <v>1309</v>
      </c>
      <c r="I37" s="540"/>
      <c r="J37" s="549"/>
      <c r="K37" s="550"/>
      <c r="L37" s="1058"/>
      <c r="M37" s="686" t="str">
        <f t="shared" si="8"/>
        <v>5.3.2.2.2</v>
      </c>
      <c r="N37" s="601" t="s">
        <v>1310</v>
      </c>
      <c r="O37" s="196"/>
      <c r="P37" s="549"/>
      <c r="Q37" s="550"/>
      <c r="R37" s="1049"/>
      <c r="S37" s="687" t="str">
        <f t="shared" si="10"/>
        <v>5.3.2.2.2</v>
      </c>
      <c r="T37" s="594" t="s">
        <v>1311</v>
      </c>
      <c r="U37" s="196"/>
      <c r="V37" s="555"/>
      <c r="W37" s="679"/>
      <c r="X37" s="1062"/>
      <c r="Y37" s="688" t="str">
        <f t="shared" si="12"/>
        <v>5.3.2.2.2</v>
      </c>
      <c r="Z37" s="763"/>
    </row>
    <row r="38" spans="1:26" s="212" customFormat="1" ht="40.65" x14ac:dyDescent="0.25">
      <c r="A38" s="193"/>
      <c r="B38" s="535" t="str">
        <f t="shared" si="13"/>
        <v xml:space="preserve">Do all mobile money application users (e.g. customer service staff and agents) have certificates installed on their computers (or another two-factor authentication mechanism)?
</v>
      </c>
      <c r="C38" s="196"/>
      <c r="D38" s="546" t="s">
        <v>367</v>
      </c>
      <c r="E38" s="690" t="s">
        <v>1304</v>
      </c>
      <c r="F38" s="1055"/>
      <c r="G38" s="621" t="s">
        <v>1298</v>
      </c>
      <c r="H38" s="558" t="s">
        <v>1312</v>
      </c>
      <c r="I38" s="540"/>
      <c r="J38" s="549" t="s">
        <v>367</v>
      </c>
      <c r="K38" s="550" t="str">
        <f>$E38</f>
        <v>5.3.2.2</v>
      </c>
      <c r="L38" s="1059">
        <v>0</v>
      </c>
      <c r="M38" s="686" t="str">
        <f t="shared" si="8"/>
        <v>5.3.2.2.3</v>
      </c>
      <c r="N38" s="622" t="s">
        <v>1313</v>
      </c>
      <c r="O38" s="196"/>
      <c r="P38" s="549" t="s">
        <v>367</v>
      </c>
      <c r="Q38" s="550" t="str">
        <f t="shared" ref="Q38:Q71" si="14">$E38</f>
        <v>5.3.2.2</v>
      </c>
      <c r="R38" s="1049"/>
      <c r="S38" s="687" t="str">
        <f t="shared" si="10"/>
        <v>5.3.2.2.3</v>
      </c>
      <c r="T38" s="558" t="s">
        <v>1314</v>
      </c>
      <c r="U38" s="196"/>
      <c r="V38" s="555"/>
      <c r="W38" s="679" t="str">
        <f>$E38</f>
        <v>5.3.2.2</v>
      </c>
      <c r="X38" s="1062"/>
      <c r="Y38" s="688" t="str">
        <f t="shared" si="12"/>
        <v>5.3.2.2.3</v>
      </c>
      <c r="Z38" s="764"/>
    </row>
    <row r="39" spans="1:26" s="212" customFormat="1" ht="41.35" thickBot="1" x14ac:dyDescent="0.3">
      <c r="A39" s="193"/>
      <c r="B39" s="535" t="str">
        <f t="shared" si="13"/>
        <v xml:space="preserve">Is two-factor authentication required for any remote access by staff or third parties to mobile money system components (e.g. a certificate on their computer or an access card that generates a pass code)?
</v>
      </c>
      <c r="C39" s="196"/>
      <c r="D39" s="546" t="s">
        <v>367</v>
      </c>
      <c r="E39" s="681" t="s">
        <v>1304</v>
      </c>
      <c r="F39" s="1056"/>
      <c r="G39" s="615" t="s">
        <v>1303</v>
      </c>
      <c r="H39" s="589" t="s">
        <v>1316</v>
      </c>
      <c r="I39" s="540"/>
      <c r="J39" s="549" t="s">
        <v>367</v>
      </c>
      <c r="K39" s="590" t="str">
        <f>$E39</f>
        <v>5.3.2.2</v>
      </c>
      <c r="L39" s="1060">
        <v>0</v>
      </c>
      <c r="M39" s="682" t="str">
        <f t="shared" si="8"/>
        <v>5.3.2.2.4</v>
      </c>
      <c r="N39" s="592" t="s">
        <v>1317</v>
      </c>
      <c r="O39" s="196"/>
      <c r="P39" s="549" t="s">
        <v>367</v>
      </c>
      <c r="Q39" s="590" t="str">
        <f t="shared" si="14"/>
        <v>5.3.2.2</v>
      </c>
      <c r="R39" s="1043"/>
      <c r="S39" s="683" t="str">
        <f t="shared" si="10"/>
        <v>5.3.2.2.4</v>
      </c>
      <c r="T39" s="589" t="s">
        <v>1318</v>
      </c>
      <c r="U39" s="196"/>
      <c r="V39" s="555"/>
      <c r="W39" s="670" t="str">
        <f>$E39</f>
        <v>5.3.2.2</v>
      </c>
      <c r="X39" s="1063"/>
      <c r="Y39" s="684" t="str">
        <f t="shared" si="12"/>
        <v>5.3.2.2.4</v>
      </c>
      <c r="Z39" s="765"/>
    </row>
    <row r="40" spans="1:26" s="212" customFormat="1" ht="27.1" x14ac:dyDescent="0.25">
      <c r="A40" s="193"/>
      <c r="B40" s="535" t="str">
        <f t="shared" si="13"/>
        <v xml:space="preserve">Are procedures implemented to verify the identity of a customer/agent prior to providing replacement security credentials (e.g. PIN/password)?
</v>
      </c>
      <c r="C40" s="196"/>
      <c r="D40" s="546" t="s">
        <v>367</v>
      </c>
      <c r="E40" s="586" t="s">
        <v>1319</v>
      </c>
      <c r="F40" s="1038" t="s">
        <v>2892</v>
      </c>
      <c r="G40" s="538" t="s">
        <v>1308</v>
      </c>
      <c r="H40" s="581" t="s">
        <v>1320</v>
      </c>
      <c r="I40" s="540"/>
      <c r="J40" s="549" t="s">
        <v>367</v>
      </c>
      <c r="K40" s="542" t="str">
        <f>$E40</f>
        <v>5.3.2.3</v>
      </c>
      <c r="L40" s="1041" t="s">
        <v>2893</v>
      </c>
      <c r="M40" s="673" t="str">
        <f t="shared" si="8"/>
        <v>5.3.2.3.1</v>
      </c>
      <c r="N40" s="594" t="s">
        <v>1321</v>
      </c>
      <c r="O40" s="196"/>
      <c r="P40" s="549" t="s">
        <v>367</v>
      </c>
      <c r="Q40" s="542" t="str">
        <f t="shared" si="14"/>
        <v>5.3.2.3</v>
      </c>
      <c r="R40" s="1041" t="s">
        <v>2894</v>
      </c>
      <c r="S40" s="695" t="str">
        <f t="shared" si="10"/>
        <v>5.3.2.3.1</v>
      </c>
      <c r="T40" s="581" t="s">
        <v>1322</v>
      </c>
      <c r="U40" s="196"/>
      <c r="V40" s="555"/>
      <c r="W40" s="675" t="str">
        <f>$E40</f>
        <v>5.3.2.3</v>
      </c>
      <c r="X40" s="1096"/>
      <c r="Y40" s="695" t="str">
        <f t="shared" si="12"/>
        <v>5.3.2.3.1</v>
      </c>
      <c r="Z40" s="859"/>
    </row>
    <row r="41" spans="1:26" s="212" customFormat="1" ht="27.8" thickBot="1" x14ac:dyDescent="0.3">
      <c r="A41" s="193"/>
      <c r="B41" s="535" t="str">
        <f t="shared" si="13"/>
        <v xml:space="preserve">If customers and agents are sent temporary PINs / passwords are they required to change them prior to using the mobile money service?
</v>
      </c>
      <c r="C41" s="196"/>
      <c r="D41" s="546" t="s">
        <v>367</v>
      </c>
      <c r="E41" s="554" t="s">
        <v>1319</v>
      </c>
      <c r="F41" s="1039"/>
      <c r="G41" s="547" t="s">
        <v>1315</v>
      </c>
      <c r="H41" s="558" t="s">
        <v>1323</v>
      </c>
      <c r="I41" s="540"/>
      <c r="J41" s="549" t="s">
        <v>367</v>
      </c>
      <c r="K41" s="550" t="str">
        <f>$E41</f>
        <v>5.3.2.3</v>
      </c>
      <c r="L41" s="1064">
        <v>0</v>
      </c>
      <c r="M41" s="686" t="str">
        <f t="shared" si="8"/>
        <v>5.3.2.3.2</v>
      </c>
      <c r="N41" s="622" t="s">
        <v>1324</v>
      </c>
      <c r="O41" s="196"/>
      <c r="P41" s="549" t="s">
        <v>367</v>
      </c>
      <c r="Q41" s="550" t="str">
        <f t="shared" si="14"/>
        <v>5.3.2.3</v>
      </c>
      <c r="R41" s="1049"/>
      <c r="S41" s="688" t="str">
        <f t="shared" si="10"/>
        <v>5.3.2.3.2</v>
      </c>
      <c r="T41" s="558" t="s">
        <v>1325</v>
      </c>
      <c r="U41" s="196"/>
      <c r="V41" s="555"/>
      <c r="W41" s="679" t="str">
        <f>$E41</f>
        <v>5.3.2.3</v>
      </c>
      <c r="X41" s="1097"/>
      <c r="Y41" s="688" t="str">
        <f t="shared" si="12"/>
        <v>5.3.2.3.2</v>
      </c>
      <c r="Z41" s="764"/>
    </row>
    <row r="42" spans="1:26" s="212" customFormat="1" ht="27.1" x14ac:dyDescent="0.25">
      <c r="A42" s="193"/>
      <c r="B42" s="535" t="str">
        <f t="shared" si="13"/>
        <v xml:space="preserve">Are role-based permissions employed to restrict users to access only the data and perform only the functions that they are supposed to?
</v>
      </c>
      <c r="C42" s="196"/>
      <c r="D42" s="1044" t="s">
        <v>1326</v>
      </c>
      <c r="E42" s="593" t="s">
        <v>1327</v>
      </c>
      <c r="F42" s="1054" t="s">
        <v>2895</v>
      </c>
      <c r="G42" s="618" t="s">
        <v>1328</v>
      </c>
      <c r="H42" s="594" t="s">
        <v>1329</v>
      </c>
      <c r="I42" s="540"/>
      <c r="J42" s="1051" t="s">
        <v>1330</v>
      </c>
      <c r="K42" s="542" t="str">
        <f t="shared" ref="K42:K69" si="15">$E42</f>
        <v>5.3.3.1</v>
      </c>
      <c r="L42" s="1038" t="s">
        <v>2896</v>
      </c>
      <c r="M42" s="673" t="str">
        <f t="shared" si="8"/>
        <v>5.3.3.1.1</v>
      </c>
      <c r="N42" s="601" t="s">
        <v>1331</v>
      </c>
      <c r="O42" s="196"/>
      <c r="P42" s="1050" t="s">
        <v>1332</v>
      </c>
      <c r="Q42" s="542" t="str">
        <f t="shared" si="14"/>
        <v>5.3.3.1</v>
      </c>
      <c r="R42" s="1041" t="s">
        <v>2897</v>
      </c>
      <c r="S42" s="674" t="str">
        <f t="shared" si="10"/>
        <v>5.3.3.1.1</v>
      </c>
      <c r="T42" s="594" t="s">
        <v>1333</v>
      </c>
      <c r="U42" s="196"/>
      <c r="V42" s="555"/>
      <c r="W42" s="675" t="str">
        <f t="shared" ref="W42:W69" si="16">$E42</f>
        <v>5.3.3.1</v>
      </c>
      <c r="X42" s="1061"/>
      <c r="Y42" s="598" t="str">
        <f t="shared" si="12"/>
        <v>5.3.3.1.1</v>
      </c>
      <c r="Z42" s="763"/>
    </row>
    <row r="43" spans="1:26" s="212" customFormat="1" ht="27.1" x14ac:dyDescent="0.25">
      <c r="A43" s="193"/>
      <c r="B43" s="535" t="str">
        <f t="shared" si="13"/>
        <v xml:space="preserve">Is maker-checker enforced for all financially-sensitive actions (e.g. moving money between accounts)?
</v>
      </c>
      <c r="C43" s="196"/>
      <c r="D43" s="1045"/>
      <c r="E43" s="863" t="s">
        <v>1327</v>
      </c>
      <c r="F43" s="1055"/>
      <c r="G43" s="621" t="s">
        <v>1334</v>
      </c>
      <c r="H43" s="558" t="s">
        <v>1335</v>
      </c>
      <c r="I43" s="540"/>
      <c r="J43" s="1051"/>
      <c r="K43" s="550" t="str">
        <f t="shared" si="15"/>
        <v>5.3.3.1</v>
      </c>
      <c r="L43" s="1039"/>
      <c r="M43" s="686" t="str">
        <f t="shared" si="8"/>
        <v>5.3.3.1.2</v>
      </c>
      <c r="N43" s="558" t="s">
        <v>1336</v>
      </c>
      <c r="O43" s="196"/>
      <c r="P43" s="1051"/>
      <c r="Q43" s="550" t="str">
        <f t="shared" si="14"/>
        <v>5.3.3.1</v>
      </c>
      <c r="R43" s="1049"/>
      <c r="S43" s="687" t="str">
        <f t="shared" si="10"/>
        <v>5.3.3.1.2</v>
      </c>
      <c r="T43" s="558" t="s">
        <v>1337</v>
      </c>
      <c r="U43" s="196"/>
      <c r="V43" s="555"/>
      <c r="W43" s="679" t="str">
        <f t="shared" si="16"/>
        <v>5.3.3.1</v>
      </c>
      <c r="X43" s="1062"/>
      <c r="Y43" s="688" t="str">
        <f t="shared" si="12"/>
        <v>5.3.3.1.2</v>
      </c>
      <c r="Z43" s="764"/>
    </row>
    <row r="44" spans="1:26" s="212" customFormat="1" ht="41.35" thickBot="1" x14ac:dyDescent="0.3">
      <c r="A44" s="193"/>
      <c r="B44" s="535" t="str">
        <f t="shared" si="13"/>
        <v xml:space="preserve">Is maker-checker enforced for operator-creation functions, so that normal operators cannot create more operator accounts (which could potentially be used to steal funds)?
</v>
      </c>
      <c r="C44" s="196"/>
      <c r="D44" s="546"/>
      <c r="E44" s="863" t="s">
        <v>1327</v>
      </c>
      <c r="F44" s="1055"/>
      <c r="G44" s="621" t="s">
        <v>1338</v>
      </c>
      <c r="H44" s="558" t="s">
        <v>1339</v>
      </c>
      <c r="I44" s="540"/>
      <c r="J44" s="549">
        <v>0</v>
      </c>
      <c r="K44" s="550" t="str">
        <f t="shared" si="15"/>
        <v>5.3.3.1</v>
      </c>
      <c r="L44" s="1039"/>
      <c r="M44" s="686" t="str">
        <f t="shared" si="8"/>
        <v>5.3.3.1.3</v>
      </c>
      <c r="N44" s="558" t="s">
        <v>1340</v>
      </c>
      <c r="O44" s="196"/>
      <c r="P44" s="549"/>
      <c r="Q44" s="550" t="str">
        <f t="shared" si="14"/>
        <v>5.3.3.1</v>
      </c>
      <c r="R44" s="1049"/>
      <c r="S44" s="687" t="str">
        <f t="shared" si="10"/>
        <v>5.3.3.1.3</v>
      </c>
      <c r="T44" s="558" t="s">
        <v>1341</v>
      </c>
      <c r="U44" s="196"/>
      <c r="V44" s="555"/>
      <c r="W44" s="679" t="str">
        <f t="shared" si="16"/>
        <v>5.3.3.1</v>
      </c>
      <c r="X44" s="1062"/>
      <c r="Y44" s="688" t="str">
        <f t="shared" si="12"/>
        <v>5.3.3.1.3</v>
      </c>
      <c r="Z44" s="764"/>
    </row>
    <row r="45" spans="1:26" s="212" customFormat="1" ht="40.65" x14ac:dyDescent="0.25">
      <c r="A45" s="193"/>
      <c r="B45" s="535" t="str">
        <f t="shared" si="13"/>
        <v xml:space="preserve">Is access to back-end mobile money system components/ databases/log files restricted to only those individuals whose job requires such access, restricting access to the least privilege and only those components necessary to perform job responsibilities?
</v>
      </c>
      <c r="C45" s="196"/>
      <c r="D45" s="546"/>
      <c r="E45" s="593" t="s">
        <v>1342</v>
      </c>
      <c r="F45" s="1054" t="s">
        <v>2898</v>
      </c>
      <c r="G45" s="618" t="s">
        <v>1343</v>
      </c>
      <c r="H45" s="594" t="s">
        <v>1344</v>
      </c>
      <c r="I45" s="540"/>
      <c r="J45" s="1051"/>
      <c r="K45" s="542" t="str">
        <f t="shared" si="15"/>
        <v>5.3.3.2</v>
      </c>
      <c r="L45" s="1057" t="s">
        <v>2899</v>
      </c>
      <c r="M45" s="673" t="str">
        <f t="shared" si="8"/>
        <v>5.3.3.2.1</v>
      </c>
      <c r="N45" s="601" t="s">
        <v>1345</v>
      </c>
      <c r="O45" s="196"/>
      <c r="P45" s="549"/>
      <c r="Q45" s="542" t="str">
        <f t="shared" si="14"/>
        <v>5.3.3.2</v>
      </c>
      <c r="R45" s="1041" t="s">
        <v>2900</v>
      </c>
      <c r="S45" s="674" t="str">
        <f t="shared" si="10"/>
        <v>5.3.3.2.1</v>
      </c>
      <c r="T45" s="594" t="s">
        <v>1346</v>
      </c>
      <c r="U45" s="196"/>
      <c r="V45" s="555"/>
      <c r="W45" s="675" t="str">
        <f t="shared" si="16"/>
        <v>5.3.3.2</v>
      </c>
      <c r="X45" s="1061"/>
      <c r="Y45" s="598" t="str">
        <f t="shared" si="12"/>
        <v>5.3.3.2.1</v>
      </c>
      <c r="Z45" s="763"/>
    </row>
    <row r="46" spans="1:26" s="212" customFormat="1" ht="27.1" x14ac:dyDescent="0.25">
      <c r="A46" s="193"/>
      <c r="B46" s="535" t="str">
        <f t="shared" si="13"/>
        <v xml:space="preserve">Is documented approval by authorized parties required for all new and changed account privileges?
</v>
      </c>
      <c r="C46" s="196"/>
      <c r="D46" s="546" t="s">
        <v>367</v>
      </c>
      <c r="E46" s="690" t="s">
        <v>1342</v>
      </c>
      <c r="F46" s="1055"/>
      <c r="G46" s="621" t="s">
        <v>1347</v>
      </c>
      <c r="H46" s="558" t="s">
        <v>1348</v>
      </c>
      <c r="I46" s="540"/>
      <c r="J46" s="1051"/>
      <c r="K46" s="550" t="str">
        <f t="shared" si="15"/>
        <v>5.3.3.2</v>
      </c>
      <c r="L46" s="1059">
        <v>0</v>
      </c>
      <c r="M46" s="686" t="str">
        <f t="shared" si="8"/>
        <v>5.3.3.2.2</v>
      </c>
      <c r="N46" s="558" t="s">
        <v>1349</v>
      </c>
      <c r="O46" s="196"/>
      <c r="P46" s="549" t="s">
        <v>367</v>
      </c>
      <c r="Q46" s="550" t="str">
        <f t="shared" si="14"/>
        <v>5.3.3.2</v>
      </c>
      <c r="R46" s="1049"/>
      <c r="S46" s="687" t="str">
        <f t="shared" si="10"/>
        <v>5.3.3.2.2</v>
      </c>
      <c r="T46" s="558" t="s">
        <v>1350</v>
      </c>
      <c r="U46" s="196"/>
      <c r="V46" s="555"/>
      <c r="W46" s="679" t="str">
        <f t="shared" si="16"/>
        <v>5.3.3.2</v>
      </c>
      <c r="X46" s="1062"/>
      <c r="Y46" s="688" t="str">
        <f t="shared" si="12"/>
        <v>5.3.3.2.2</v>
      </c>
      <c r="Z46" s="764"/>
    </row>
    <row r="47" spans="1:26" s="212" customFormat="1" ht="27.1" x14ac:dyDescent="0.25">
      <c r="A47" s="193"/>
      <c r="B47" s="535" t="str">
        <f t="shared" si="13"/>
        <v xml:space="preserve">Is direct access to databases carefully controlled and only given to database administrators?
</v>
      </c>
      <c r="C47" s="196"/>
      <c r="D47" s="546" t="s">
        <v>367</v>
      </c>
      <c r="E47" s="690" t="s">
        <v>1342</v>
      </c>
      <c r="F47" s="1055"/>
      <c r="G47" s="621" t="s">
        <v>1351</v>
      </c>
      <c r="H47" s="558" t="s">
        <v>1352</v>
      </c>
      <c r="I47" s="540"/>
      <c r="J47" s="549" t="s">
        <v>367</v>
      </c>
      <c r="K47" s="550" t="str">
        <f t="shared" si="15"/>
        <v>5.3.3.2</v>
      </c>
      <c r="L47" s="1059">
        <v>0</v>
      </c>
      <c r="M47" s="686" t="str">
        <f t="shared" si="8"/>
        <v>5.3.3.2.3</v>
      </c>
      <c r="N47" s="558" t="s">
        <v>1353</v>
      </c>
      <c r="O47" s="196"/>
      <c r="P47" s="549" t="s">
        <v>367</v>
      </c>
      <c r="Q47" s="550" t="str">
        <f t="shared" si="14"/>
        <v>5.3.3.2</v>
      </c>
      <c r="R47" s="1049"/>
      <c r="S47" s="687" t="str">
        <f t="shared" si="10"/>
        <v>5.3.3.2.3</v>
      </c>
      <c r="T47" s="558" t="s">
        <v>1354</v>
      </c>
      <c r="U47" s="196"/>
      <c r="V47" s="555"/>
      <c r="W47" s="679" t="str">
        <f t="shared" si="16"/>
        <v>5.3.3.2</v>
      </c>
      <c r="X47" s="1062"/>
      <c r="Y47" s="688" t="str">
        <f t="shared" si="12"/>
        <v>5.3.3.2.3</v>
      </c>
      <c r="Z47" s="764"/>
    </row>
    <row r="48" spans="1:26" s="212" customFormat="1" ht="27.8" thickBot="1" x14ac:dyDescent="0.3">
      <c r="A48" s="193"/>
      <c r="B48" s="535" t="str">
        <f t="shared" si="13"/>
        <v xml:space="preserve">Is a user account and role/ permissions report run at least every three months to highlight those accounts with inappropriate permissions?
</v>
      </c>
      <c r="C48" s="196"/>
      <c r="D48" s="645" t="s">
        <v>367</v>
      </c>
      <c r="E48" s="681" t="s">
        <v>1342</v>
      </c>
      <c r="F48" s="1056"/>
      <c r="G48" s="615" t="s">
        <v>1355</v>
      </c>
      <c r="H48" s="589" t="s">
        <v>1356</v>
      </c>
      <c r="I48" s="540"/>
      <c r="J48" s="718" t="s">
        <v>367</v>
      </c>
      <c r="K48" s="590" t="str">
        <f t="shared" si="15"/>
        <v>5.3.3.2</v>
      </c>
      <c r="L48" s="1060">
        <v>0</v>
      </c>
      <c r="M48" s="682" t="str">
        <f t="shared" si="8"/>
        <v>5.3.3.2.5</v>
      </c>
      <c r="N48" s="589" t="s">
        <v>1357</v>
      </c>
      <c r="O48" s="196"/>
      <c r="P48" s="718" t="s">
        <v>367</v>
      </c>
      <c r="Q48" s="570" t="str">
        <f t="shared" si="14"/>
        <v>5.3.3.2</v>
      </c>
      <c r="R48" s="1043"/>
      <c r="S48" s="683" t="str">
        <f t="shared" si="10"/>
        <v>5.3.3.2.5</v>
      </c>
      <c r="T48" s="589" t="s">
        <v>1358</v>
      </c>
      <c r="U48" s="196"/>
      <c r="V48" s="718"/>
      <c r="W48" s="670" t="str">
        <f t="shared" si="16"/>
        <v>5.3.3.2</v>
      </c>
      <c r="X48" s="1063"/>
      <c r="Y48" s="684" t="str">
        <f t="shared" si="12"/>
        <v>5.3.3.2.5</v>
      </c>
      <c r="Z48" s="765"/>
    </row>
    <row r="49" spans="1:26" s="212" customFormat="1" ht="27.1" x14ac:dyDescent="0.25">
      <c r="A49" s="193"/>
      <c r="B49" s="535" t="str">
        <f t="shared" si="13"/>
        <v xml:space="preserve">Is access to mobile money system data centres restricted to authorized personnel, and only when required for the individual’s job function?
</v>
      </c>
      <c r="C49" s="196"/>
      <c r="D49" s="546" t="s">
        <v>1359</v>
      </c>
      <c r="E49" s="586" t="s">
        <v>1360</v>
      </c>
      <c r="F49" s="1054" t="s">
        <v>2901</v>
      </c>
      <c r="G49" s="618" t="s">
        <v>1361</v>
      </c>
      <c r="H49" s="594" t="s">
        <v>1362</v>
      </c>
      <c r="I49" s="540"/>
      <c r="J49" s="1051" t="s">
        <v>1363</v>
      </c>
      <c r="K49" s="542" t="str">
        <f t="shared" si="15"/>
        <v>5.3.4.1</v>
      </c>
      <c r="L49" s="1057" t="s">
        <v>2902</v>
      </c>
      <c r="M49" s="673" t="str">
        <f t="shared" si="8"/>
        <v>5.3.4.1.1</v>
      </c>
      <c r="N49" s="594" t="s">
        <v>1364</v>
      </c>
      <c r="O49" s="196"/>
      <c r="P49" s="549" t="s">
        <v>1365</v>
      </c>
      <c r="Q49" s="542" t="str">
        <f t="shared" si="14"/>
        <v>5.3.4.1</v>
      </c>
      <c r="R49" s="1038" t="s">
        <v>2903</v>
      </c>
      <c r="S49" s="674" t="str">
        <f t="shared" si="10"/>
        <v>5.3.4.1.1</v>
      </c>
      <c r="T49" s="594" t="s">
        <v>1366</v>
      </c>
      <c r="U49" s="196"/>
      <c r="V49" s="555"/>
      <c r="W49" s="675" t="str">
        <f t="shared" si="16"/>
        <v>5.3.4.1</v>
      </c>
      <c r="X49" s="1061"/>
      <c r="Y49" s="598" t="str">
        <f t="shared" si="12"/>
        <v>5.3.4.1.1</v>
      </c>
      <c r="Z49" s="763"/>
    </row>
    <row r="50" spans="1:26" s="212" customFormat="1" ht="41.35" thickBot="1" x14ac:dyDescent="0.3">
      <c r="A50" s="193"/>
      <c r="B50" s="535" t="str">
        <f t="shared" si="13"/>
        <v xml:space="preserve">Are physical access rights revoked promptly upon termination of an employee, and all physical access mechanisms (such as keys and access cards) returned or disabled?
</v>
      </c>
      <c r="C50" s="196"/>
      <c r="D50" s="546" t="s">
        <v>367</v>
      </c>
      <c r="E50" s="563" t="s">
        <v>1360</v>
      </c>
      <c r="F50" s="1056"/>
      <c r="G50" s="615" t="s">
        <v>1368</v>
      </c>
      <c r="H50" s="589" t="s">
        <v>1369</v>
      </c>
      <c r="I50" s="540"/>
      <c r="J50" s="1051"/>
      <c r="K50" s="590" t="str">
        <f t="shared" si="15"/>
        <v>5.3.4.1</v>
      </c>
      <c r="L50" s="1060">
        <v>0</v>
      </c>
      <c r="M50" s="682" t="str">
        <f t="shared" si="8"/>
        <v>5.3.4.1.2</v>
      </c>
      <c r="N50" s="592" t="s">
        <v>1370</v>
      </c>
      <c r="O50" s="196"/>
      <c r="P50" s="549" t="s">
        <v>367</v>
      </c>
      <c r="Q50" s="590" t="str">
        <f t="shared" si="14"/>
        <v>5.3.4.1</v>
      </c>
      <c r="R50" s="1040"/>
      <c r="S50" s="683" t="str">
        <f t="shared" si="10"/>
        <v>5.3.4.1.2</v>
      </c>
      <c r="T50" s="589" t="s">
        <v>1371</v>
      </c>
      <c r="U50" s="196"/>
      <c r="V50" s="555"/>
      <c r="W50" s="670" t="str">
        <f t="shared" si="16"/>
        <v>5.3.4.1</v>
      </c>
      <c r="X50" s="1063"/>
      <c r="Y50" s="684" t="str">
        <f t="shared" si="12"/>
        <v>5.3.4.1.2</v>
      </c>
      <c r="Z50" s="765"/>
    </row>
    <row r="51" spans="1:26" s="212" customFormat="1" ht="27.1" x14ac:dyDescent="0.25">
      <c r="A51" s="193"/>
      <c r="B51" s="535" t="str">
        <f t="shared" si="13"/>
        <v xml:space="preserve">Are there physical security controls for each computer room, data centre, and other physical areas with mobile money system components?
</v>
      </c>
      <c r="C51" s="196"/>
      <c r="D51" s="546" t="s">
        <v>367</v>
      </c>
      <c r="E51" s="586" t="s">
        <v>1373</v>
      </c>
      <c r="F51" s="1038" t="s">
        <v>2904</v>
      </c>
      <c r="G51" s="612" t="s">
        <v>1367</v>
      </c>
      <c r="H51" s="581" t="s">
        <v>1374</v>
      </c>
      <c r="I51" s="540"/>
      <c r="J51" s="549" t="s">
        <v>367</v>
      </c>
      <c r="K51" s="542" t="str">
        <f t="shared" si="15"/>
        <v>5.3.4.2</v>
      </c>
      <c r="L51" s="1038" t="s">
        <v>2905</v>
      </c>
      <c r="M51" s="692" t="str">
        <f t="shared" si="8"/>
        <v>5.3.4.2.1</v>
      </c>
      <c r="N51" s="581" t="s">
        <v>1375</v>
      </c>
      <c r="O51" s="196"/>
      <c r="P51" s="549" t="s">
        <v>367</v>
      </c>
      <c r="Q51" s="542" t="str">
        <f t="shared" si="14"/>
        <v>5.3.4.2</v>
      </c>
      <c r="R51" s="1041" t="s">
        <v>2906</v>
      </c>
      <c r="S51" s="693" t="str">
        <f t="shared" si="10"/>
        <v>5.3.4.2.1</v>
      </c>
      <c r="T51" s="581" t="s">
        <v>1376</v>
      </c>
      <c r="U51" s="196"/>
      <c r="V51" s="555"/>
      <c r="W51" s="675" t="str">
        <f t="shared" si="16"/>
        <v>5.3.4.2</v>
      </c>
      <c r="X51" s="1096"/>
      <c r="Y51" s="695" t="str">
        <f t="shared" si="12"/>
        <v>5.3.4.2.1</v>
      </c>
      <c r="Z51" s="859"/>
    </row>
    <row r="52" spans="1:26" s="212" customFormat="1" ht="27.1" x14ac:dyDescent="0.25">
      <c r="A52" s="193"/>
      <c r="B52" s="535" t="str">
        <f t="shared" si="13"/>
        <v xml:space="preserve">Are logs maintained of people entering the mobile money data centre and kept for at least three months?
</v>
      </c>
      <c r="C52" s="196"/>
      <c r="D52" s="546" t="s">
        <v>367</v>
      </c>
      <c r="E52" s="554" t="s">
        <v>1373</v>
      </c>
      <c r="F52" s="1039"/>
      <c r="G52" s="621" t="s">
        <v>1372</v>
      </c>
      <c r="H52" s="558" t="s">
        <v>1378</v>
      </c>
      <c r="I52" s="540"/>
      <c r="J52" s="549" t="s">
        <v>367</v>
      </c>
      <c r="K52" s="550" t="str">
        <f t="shared" si="15"/>
        <v>5.3.4.2</v>
      </c>
      <c r="L52" s="1039">
        <v>0</v>
      </c>
      <c r="M52" s="686" t="str">
        <f t="shared" si="8"/>
        <v>5.3.4.2.2</v>
      </c>
      <c r="N52" s="558" t="s">
        <v>1379</v>
      </c>
      <c r="O52" s="196"/>
      <c r="P52" s="549" t="s">
        <v>367</v>
      </c>
      <c r="Q52" s="550" t="str">
        <f t="shared" si="14"/>
        <v>5.3.4.2</v>
      </c>
      <c r="R52" s="1049"/>
      <c r="S52" s="687" t="str">
        <f t="shared" si="10"/>
        <v>5.3.4.2.2</v>
      </c>
      <c r="T52" s="558" t="s">
        <v>1380</v>
      </c>
      <c r="U52" s="196"/>
      <c r="V52" s="555"/>
      <c r="W52" s="679" t="str">
        <f t="shared" si="16"/>
        <v>5.3.4.2</v>
      </c>
      <c r="X52" s="1097"/>
      <c r="Y52" s="688" t="str">
        <f t="shared" si="12"/>
        <v>5.3.4.2.2</v>
      </c>
      <c r="Z52" s="764"/>
    </row>
    <row r="53" spans="1:26" s="212" customFormat="1" ht="27.8" thickBot="1" x14ac:dyDescent="0.3">
      <c r="A53" s="193"/>
      <c r="B53" s="535" t="str">
        <f t="shared" si="13"/>
        <v xml:space="preserve">Have controls been implemented in the mobile money data centre to restrict access to network points and telecommunication lines?
</v>
      </c>
      <c r="C53" s="196"/>
      <c r="D53" s="546" t="s">
        <v>367</v>
      </c>
      <c r="E53" s="554" t="s">
        <v>1373</v>
      </c>
      <c r="F53" s="1039"/>
      <c r="G53" s="621" t="s">
        <v>1381</v>
      </c>
      <c r="H53" s="558" t="s">
        <v>1382</v>
      </c>
      <c r="I53" s="540"/>
      <c r="J53" s="549" t="s">
        <v>367</v>
      </c>
      <c r="K53" s="550" t="str">
        <f t="shared" si="15"/>
        <v>5.3.4.2</v>
      </c>
      <c r="L53" s="1039">
        <v>0</v>
      </c>
      <c r="M53" s="686" t="str">
        <f t="shared" si="8"/>
        <v>5.3.4.2.3</v>
      </c>
      <c r="N53" s="558" t="s">
        <v>1383</v>
      </c>
      <c r="O53" s="196"/>
      <c r="P53" s="549" t="s">
        <v>367</v>
      </c>
      <c r="Q53" s="556" t="str">
        <f t="shared" si="14"/>
        <v>5.3.4.2</v>
      </c>
      <c r="R53" s="1049"/>
      <c r="S53" s="687" t="str">
        <f t="shared" si="10"/>
        <v>5.3.4.2.3</v>
      </c>
      <c r="T53" s="558" t="s">
        <v>1384</v>
      </c>
      <c r="U53" s="196"/>
      <c r="V53" s="555"/>
      <c r="W53" s="556" t="str">
        <f t="shared" si="16"/>
        <v>5.3.4.2</v>
      </c>
      <c r="X53" s="1097"/>
      <c r="Y53" s="722" t="str">
        <f t="shared" si="12"/>
        <v>5.3.4.2.3</v>
      </c>
      <c r="Z53" s="864"/>
    </row>
    <row r="54" spans="1:26" s="212" customFormat="1" ht="41.35" thickBot="1" x14ac:dyDescent="0.3">
      <c r="A54" s="193"/>
      <c r="B54" s="535" t="str">
        <f t="shared" si="13"/>
        <v xml:space="preserve">Are there procedures defined for identifying and authorizing datacentre visitors / external persons and ensuring that they can be distinguished from onsite personnel?
</v>
      </c>
      <c r="C54" s="196"/>
      <c r="D54" s="546" t="s">
        <v>367</v>
      </c>
      <c r="E54" s="537" t="s">
        <v>1385</v>
      </c>
      <c r="F54" s="654" t="s">
        <v>2907</v>
      </c>
      <c r="G54" s="676" t="s">
        <v>1377</v>
      </c>
      <c r="H54" s="596" t="s">
        <v>1386</v>
      </c>
      <c r="I54" s="540"/>
      <c r="J54" s="549" t="s">
        <v>367</v>
      </c>
      <c r="K54" s="550" t="str">
        <f t="shared" si="15"/>
        <v>5.3.4.3</v>
      </c>
      <c r="L54" s="651" t="s">
        <v>2908</v>
      </c>
      <c r="M54" s="677" t="str">
        <f t="shared" si="8"/>
        <v>5.3.4.3.1</v>
      </c>
      <c r="N54" s="651" t="s">
        <v>1387</v>
      </c>
      <c r="O54" s="196"/>
      <c r="P54" s="549" t="s">
        <v>367</v>
      </c>
      <c r="Q54" s="550" t="str">
        <f t="shared" si="14"/>
        <v>5.3.4.3</v>
      </c>
      <c r="R54" s="654" t="s">
        <v>2909</v>
      </c>
      <c r="S54" s="678" t="str">
        <f t="shared" si="10"/>
        <v>5.3.4.3.1</v>
      </c>
      <c r="T54" s="596" t="s">
        <v>1388</v>
      </c>
      <c r="U54" s="196"/>
      <c r="V54" s="555"/>
      <c r="W54" s="679" t="str">
        <f t="shared" si="16"/>
        <v>5.3.4.3</v>
      </c>
      <c r="X54" s="865"/>
      <c r="Y54" s="550" t="str">
        <f t="shared" si="12"/>
        <v>5.3.4.3.1</v>
      </c>
      <c r="Z54" s="680"/>
    </row>
    <row r="55" spans="1:26" s="212" customFormat="1" ht="27.1" x14ac:dyDescent="0.25">
      <c r="A55" s="193"/>
      <c r="B55" s="535" t="str">
        <f t="shared" si="13"/>
        <v xml:space="preserve">Is up-to-date malware detection and anti-virus prevention software run regularly on Windows components of the mobile money system?
</v>
      </c>
      <c r="C55" s="196"/>
      <c r="D55" s="537" t="s">
        <v>1389</v>
      </c>
      <c r="E55" s="593" t="s">
        <v>1390</v>
      </c>
      <c r="F55" s="1054" t="s">
        <v>2910</v>
      </c>
      <c r="G55" s="618" t="s">
        <v>862</v>
      </c>
      <c r="H55" s="594" t="s">
        <v>1391</v>
      </c>
      <c r="I55" s="540"/>
      <c r="J55" s="1050" t="s">
        <v>1392</v>
      </c>
      <c r="K55" s="542" t="str">
        <f t="shared" si="15"/>
        <v>5.3.5.1</v>
      </c>
      <c r="L55" s="1057" t="s">
        <v>2911</v>
      </c>
      <c r="M55" s="673" t="str">
        <f t="shared" si="8"/>
        <v>5.3.5.1.1</v>
      </c>
      <c r="N55" s="601" t="s">
        <v>1393</v>
      </c>
      <c r="O55" s="196"/>
      <c r="P55" s="541" t="s">
        <v>1394</v>
      </c>
      <c r="Q55" s="542" t="str">
        <f t="shared" si="14"/>
        <v>5.3.5.1</v>
      </c>
      <c r="R55" s="1038" t="s">
        <v>2912</v>
      </c>
      <c r="S55" s="674" t="str">
        <f t="shared" si="10"/>
        <v>5.3.5.1.1</v>
      </c>
      <c r="T55" s="594" t="s">
        <v>1395</v>
      </c>
      <c r="U55" s="196"/>
      <c r="V55" s="555"/>
      <c r="W55" s="675" t="str">
        <f t="shared" si="16"/>
        <v>5.3.5.1</v>
      </c>
      <c r="X55" s="1061"/>
      <c r="Y55" s="598" t="str">
        <f t="shared" si="12"/>
        <v>5.3.5.1.1</v>
      </c>
      <c r="Z55" s="763"/>
    </row>
    <row r="56" spans="1:26" s="212" customFormat="1" ht="41.35" thickBot="1" x14ac:dyDescent="0.3">
      <c r="A56" s="193"/>
      <c r="B56" s="535" t="str">
        <f t="shared" si="13"/>
        <v xml:space="preserve">Is up-to-date malware detection and anti-virus prevention software run regularly on Windows computers that staff use to access to the mobile money system?
</v>
      </c>
      <c r="C56" s="196"/>
      <c r="D56" s="546" t="s">
        <v>367</v>
      </c>
      <c r="E56" s="690" t="s">
        <v>1390</v>
      </c>
      <c r="F56" s="1055"/>
      <c r="G56" s="621" t="s">
        <v>1396</v>
      </c>
      <c r="H56" s="558" t="s">
        <v>1397</v>
      </c>
      <c r="I56" s="540"/>
      <c r="J56" s="1051"/>
      <c r="K56" s="550" t="str">
        <f t="shared" si="15"/>
        <v>5.3.5.1</v>
      </c>
      <c r="L56" s="1059">
        <v>0</v>
      </c>
      <c r="M56" s="686" t="str">
        <f t="shared" si="8"/>
        <v>5.3.5.1.2</v>
      </c>
      <c r="N56" s="622" t="s">
        <v>1398</v>
      </c>
      <c r="O56" s="196"/>
      <c r="P56" s="549" t="s">
        <v>367</v>
      </c>
      <c r="Q56" s="550" t="str">
        <f t="shared" si="14"/>
        <v>5.3.5.1</v>
      </c>
      <c r="R56" s="1039"/>
      <c r="S56" s="687" t="str">
        <f t="shared" si="10"/>
        <v>5.3.5.1.2</v>
      </c>
      <c r="T56" s="558" t="s">
        <v>1399</v>
      </c>
      <c r="U56" s="196"/>
      <c r="V56" s="555"/>
      <c r="W56" s="679" t="str">
        <f t="shared" si="16"/>
        <v>5.3.5.1</v>
      </c>
      <c r="X56" s="1062"/>
      <c r="Y56" s="688" t="str">
        <f t="shared" si="12"/>
        <v>5.3.5.1.2</v>
      </c>
      <c r="Z56" s="764"/>
    </row>
    <row r="57" spans="1:26" s="212" customFormat="1" ht="25.5" customHeight="1" x14ac:dyDescent="0.25">
      <c r="A57" s="193"/>
      <c r="B57" s="535" t="str">
        <f t="shared" si="13"/>
        <v xml:space="preserve">Has logging been set up on all mobile money system components to track all important events?
</v>
      </c>
      <c r="C57" s="196"/>
      <c r="D57" s="1072" t="s">
        <v>1400</v>
      </c>
      <c r="E57" s="593" t="s">
        <v>1401</v>
      </c>
      <c r="F57" s="1054" t="s">
        <v>2913</v>
      </c>
      <c r="G57" s="618" t="s">
        <v>1402</v>
      </c>
      <c r="H57" s="594" t="s">
        <v>1403</v>
      </c>
      <c r="I57" s="540"/>
      <c r="J57" s="1070" t="s">
        <v>1404</v>
      </c>
      <c r="K57" s="542" t="str">
        <f t="shared" si="15"/>
        <v>5.3.6.1</v>
      </c>
      <c r="L57" s="1054" t="s">
        <v>2914</v>
      </c>
      <c r="M57" s="673" t="str">
        <f t="shared" si="8"/>
        <v>5.3.6.1.1</v>
      </c>
      <c r="N57" s="594" t="s">
        <v>1405</v>
      </c>
      <c r="O57" s="196"/>
      <c r="P57" s="1070" t="s">
        <v>1406</v>
      </c>
      <c r="Q57" s="542" t="str">
        <f t="shared" si="14"/>
        <v>5.3.6.1</v>
      </c>
      <c r="R57" s="1038" t="s">
        <v>2915</v>
      </c>
      <c r="S57" s="674" t="str">
        <f t="shared" si="10"/>
        <v>5.3.6.1.1</v>
      </c>
      <c r="T57" s="594" t="s">
        <v>1407</v>
      </c>
      <c r="U57" s="196"/>
      <c r="V57" s="1050"/>
      <c r="W57" s="675" t="str">
        <f t="shared" si="16"/>
        <v>5.3.6.1</v>
      </c>
      <c r="X57" s="1061"/>
      <c r="Y57" s="598" t="str">
        <f t="shared" si="12"/>
        <v>5.3.6.1.1</v>
      </c>
      <c r="Z57" s="599"/>
    </row>
    <row r="58" spans="1:26" s="212" customFormat="1" ht="40.65" x14ac:dyDescent="0.25">
      <c r="A58" s="193"/>
      <c r="B58" s="535" t="str">
        <f t="shared" si="13"/>
        <v xml:space="preserve">Does mobile money system-level logging include all actions by administrators, all logical access attempts, creation/ modification/ deletion of system objects and configuration, access to logs, access to customer data, and key system events?
</v>
      </c>
      <c r="C58" s="196"/>
      <c r="D58" s="1073"/>
      <c r="E58" s="690" t="s">
        <v>1401</v>
      </c>
      <c r="F58" s="1055"/>
      <c r="G58" s="621" t="s">
        <v>1408</v>
      </c>
      <c r="H58" s="558" t="s">
        <v>1409</v>
      </c>
      <c r="I58" s="540"/>
      <c r="J58" s="1067">
        <v>0</v>
      </c>
      <c r="K58" s="550" t="str">
        <f t="shared" si="15"/>
        <v>5.3.6.1</v>
      </c>
      <c r="L58" s="1055">
        <v>0</v>
      </c>
      <c r="M58" s="686" t="str">
        <f t="shared" si="8"/>
        <v>5.3.6.1.2</v>
      </c>
      <c r="N58" s="558" t="s">
        <v>1410</v>
      </c>
      <c r="O58" s="196"/>
      <c r="P58" s="1067"/>
      <c r="Q58" s="550" t="str">
        <f t="shared" si="14"/>
        <v>5.3.6.1</v>
      </c>
      <c r="R58" s="1039"/>
      <c r="S58" s="687" t="str">
        <f t="shared" si="10"/>
        <v>5.3.6.1.2</v>
      </c>
      <c r="T58" s="558" t="s">
        <v>1411</v>
      </c>
      <c r="U58" s="196"/>
      <c r="V58" s="1051"/>
      <c r="W58" s="679" t="str">
        <f t="shared" si="16"/>
        <v>5.3.6.1</v>
      </c>
      <c r="X58" s="1062"/>
      <c r="Y58" s="688" t="str">
        <f t="shared" si="12"/>
        <v>5.3.6.1.2</v>
      </c>
      <c r="Z58" s="689"/>
    </row>
    <row r="59" spans="1:26" s="212" customFormat="1" ht="41.35" thickBot="1" x14ac:dyDescent="0.3">
      <c r="A59" s="193"/>
      <c r="B59" s="535" t="str">
        <f t="shared" si="13"/>
        <v xml:space="preserve">For each event in the mobile money system-level log is the following logged (as relevant): user ID, date &amp; time, device identity/ location/ network address, type of event, success or failure of the event, and origination of event?
</v>
      </c>
      <c r="C59" s="196"/>
      <c r="D59" s="546" t="s">
        <v>367</v>
      </c>
      <c r="E59" s="681" t="s">
        <v>1401</v>
      </c>
      <c r="F59" s="1056"/>
      <c r="G59" s="615" t="s">
        <v>1412</v>
      </c>
      <c r="H59" s="589" t="s">
        <v>1413</v>
      </c>
      <c r="I59" s="540"/>
      <c r="J59" s="549" t="s">
        <v>367</v>
      </c>
      <c r="K59" s="590" t="str">
        <f t="shared" si="15"/>
        <v>5.3.6.1</v>
      </c>
      <c r="L59" s="1056">
        <v>0</v>
      </c>
      <c r="M59" s="682" t="str">
        <f t="shared" si="8"/>
        <v>5.3.6.1.3</v>
      </c>
      <c r="N59" s="589" t="s">
        <v>1414</v>
      </c>
      <c r="O59" s="196"/>
      <c r="P59" s="549" t="s">
        <v>367</v>
      </c>
      <c r="Q59" s="590" t="str">
        <f t="shared" si="14"/>
        <v>5.3.6.1</v>
      </c>
      <c r="R59" s="1040"/>
      <c r="S59" s="683" t="str">
        <f t="shared" si="10"/>
        <v>5.3.6.1.3</v>
      </c>
      <c r="T59" s="589" t="s">
        <v>1415</v>
      </c>
      <c r="U59" s="196"/>
      <c r="V59" s="555"/>
      <c r="W59" s="670" t="str">
        <f t="shared" si="16"/>
        <v>5.3.6.1</v>
      </c>
      <c r="X59" s="1063"/>
      <c r="Y59" s="684" t="str">
        <f t="shared" si="12"/>
        <v>5.3.6.1.3</v>
      </c>
      <c r="Z59" s="685"/>
    </row>
    <row r="60" spans="1:26" s="212" customFormat="1" ht="27.1" x14ac:dyDescent="0.25">
      <c r="A60" s="193"/>
      <c r="B60" s="535" t="str">
        <f t="shared" si="13"/>
        <v xml:space="preserve">Does the mobile money audit trail include all transactions initiated by any party (including failed transactions and automated transactions)?
</v>
      </c>
      <c r="C60" s="196"/>
      <c r="D60" s="546" t="s">
        <v>367</v>
      </c>
      <c r="E60" s="593" t="s">
        <v>1416</v>
      </c>
      <c r="F60" s="1054" t="s">
        <v>2916</v>
      </c>
      <c r="G60" s="618" t="s">
        <v>1417</v>
      </c>
      <c r="H60" s="594" t="s">
        <v>1418</v>
      </c>
      <c r="I60" s="540"/>
      <c r="J60" s="549" t="s">
        <v>367</v>
      </c>
      <c r="K60" s="542" t="str">
        <f t="shared" si="15"/>
        <v>5.3.6.2</v>
      </c>
      <c r="L60" s="1054" t="s">
        <v>2917</v>
      </c>
      <c r="M60" s="673" t="str">
        <f t="shared" si="8"/>
        <v>5.3.6.2.1</v>
      </c>
      <c r="N60" s="594" t="s">
        <v>1419</v>
      </c>
      <c r="O60" s="196"/>
      <c r="P60" s="549" t="s">
        <v>367</v>
      </c>
      <c r="Q60" s="542" t="str">
        <f t="shared" si="14"/>
        <v>5.3.6.2</v>
      </c>
      <c r="R60" s="1038" t="s">
        <v>2918</v>
      </c>
      <c r="S60" s="674" t="str">
        <f t="shared" si="10"/>
        <v>5.3.6.2.1</v>
      </c>
      <c r="T60" s="594" t="s">
        <v>1420</v>
      </c>
      <c r="U60" s="196"/>
      <c r="V60" s="555"/>
      <c r="W60" s="675" t="str">
        <f t="shared" si="16"/>
        <v>5.3.6.2</v>
      </c>
      <c r="X60" s="1061"/>
      <c r="Y60" s="598" t="str">
        <f t="shared" si="12"/>
        <v>5.3.6.2.1</v>
      </c>
      <c r="Z60" s="599"/>
    </row>
    <row r="61" spans="1:26" s="212" customFormat="1" ht="40.65" x14ac:dyDescent="0.25">
      <c r="A61" s="193"/>
      <c r="B61" s="535" t="str">
        <f t="shared" si="13"/>
        <v xml:space="preserve">Does the mobile money audit trail include all actions on the mobile money system (logical access attempts, creation/ deletion/ modification of operator accounts, access to audit trails, access to customer data, and key system activities/ events)?
</v>
      </c>
      <c r="C61" s="196"/>
      <c r="D61" s="546" t="s">
        <v>367</v>
      </c>
      <c r="E61" s="690" t="s">
        <v>1416</v>
      </c>
      <c r="F61" s="1055"/>
      <c r="G61" s="621" t="s">
        <v>1421</v>
      </c>
      <c r="H61" s="558" t="s">
        <v>1422</v>
      </c>
      <c r="I61" s="540"/>
      <c r="J61" s="549" t="s">
        <v>367</v>
      </c>
      <c r="K61" s="550" t="str">
        <f t="shared" si="15"/>
        <v>5.3.6.2</v>
      </c>
      <c r="L61" s="1055">
        <v>0</v>
      </c>
      <c r="M61" s="686" t="str">
        <f t="shared" si="8"/>
        <v>5.3.6.2.2</v>
      </c>
      <c r="N61" s="558" t="s">
        <v>1423</v>
      </c>
      <c r="O61" s="196"/>
      <c r="P61" s="549" t="s">
        <v>367</v>
      </c>
      <c r="Q61" s="550" t="str">
        <f t="shared" si="14"/>
        <v>5.3.6.2</v>
      </c>
      <c r="R61" s="1039"/>
      <c r="S61" s="687" t="str">
        <f t="shared" si="10"/>
        <v>5.3.6.2.2</v>
      </c>
      <c r="T61" s="558" t="s">
        <v>1424</v>
      </c>
      <c r="U61" s="196"/>
      <c r="V61" s="555"/>
      <c r="W61" s="679" t="str">
        <f t="shared" si="16"/>
        <v>5.3.6.2</v>
      </c>
      <c r="X61" s="1062"/>
      <c r="Y61" s="688" t="str">
        <f t="shared" si="12"/>
        <v>5.3.6.2.2</v>
      </c>
      <c r="Z61" s="689"/>
    </row>
    <row r="62" spans="1:26" s="212" customFormat="1" ht="41.35" thickBot="1" x14ac:dyDescent="0.3">
      <c r="A62" s="193"/>
      <c r="B62" s="535" t="str">
        <f t="shared" si="13"/>
        <v xml:space="preserve">For each event in the mobile money audit trail, is the following logged (as relevant): credit and debit party, transaction ID, date &amp; time, initiator ID (i.e. operator/ customer/ agent/ system ID), type of event, and success or failure of the event?
</v>
      </c>
      <c r="C62" s="196"/>
      <c r="D62" s="546" t="s">
        <v>367</v>
      </c>
      <c r="E62" s="681" t="s">
        <v>1416</v>
      </c>
      <c r="F62" s="1056"/>
      <c r="G62" s="615" t="s">
        <v>1425</v>
      </c>
      <c r="H62" s="589" t="s">
        <v>1426</v>
      </c>
      <c r="I62" s="540"/>
      <c r="J62" s="549" t="s">
        <v>367</v>
      </c>
      <c r="K62" s="590" t="str">
        <f t="shared" si="15"/>
        <v>5.3.6.2</v>
      </c>
      <c r="L62" s="1056">
        <v>0</v>
      </c>
      <c r="M62" s="682" t="str">
        <f t="shared" si="8"/>
        <v>5.3.6.2.3</v>
      </c>
      <c r="N62" s="589" t="s">
        <v>1427</v>
      </c>
      <c r="O62" s="196"/>
      <c r="P62" s="549" t="s">
        <v>367</v>
      </c>
      <c r="Q62" s="590" t="str">
        <f t="shared" si="14"/>
        <v>5.3.6.2</v>
      </c>
      <c r="R62" s="1040"/>
      <c r="S62" s="683" t="str">
        <f t="shared" si="10"/>
        <v>5.3.6.2.3</v>
      </c>
      <c r="T62" s="589" t="s">
        <v>1428</v>
      </c>
      <c r="U62" s="196"/>
      <c r="V62" s="555"/>
      <c r="W62" s="670" t="str">
        <f t="shared" si="16"/>
        <v>5.3.6.2</v>
      </c>
      <c r="X62" s="1063"/>
      <c r="Y62" s="684" t="str">
        <f t="shared" si="12"/>
        <v>5.3.6.2.3</v>
      </c>
      <c r="Z62" s="685"/>
    </row>
    <row r="63" spans="1:26" s="212" customFormat="1" ht="40.65" x14ac:dyDescent="0.25">
      <c r="A63" s="193"/>
      <c r="B63" s="535" t="str">
        <f t="shared" si="13"/>
        <v xml:space="preserve">Are system logs and application audit trails protected to restrict access, to prevent alterations to the message types that are recorded, and to prevent edits or deletions to the log files themselves?
</v>
      </c>
      <c r="C63" s="196"/>
      <c r="D63" s="546" t="s">
        <v>367</v>
      </c>
      <c r="E63" s="593" t="s">
        <v>1429</v>
      </c>
      <c r="F63" s="1054" t="s">
        <v>2919</v>
      </c>
      <c r="G63" s="618" t="s">
        <v>1430</v>
      </c>
      <c r="H63" s="594" t="s">
        <v>1431</v>
      </c>
      <c r="I63" s="540"/>
      <c r="J63" s="549" t="s">
        <v>367</v>
      </c>
      <c r="K63" s="542" t="str">
        <f t="shared" si="15"/>
        <v>5.3.6.3</v>
      </c>
      <c r="L63" s="1057" t="s">
        <v>2920</v>
      </c>
      <c r="M63" s="673" t="str">
        <f t="shared" si="8"/>
        <v>5.3.6.3.1</v>
      </c>
      <c r="N63" s="594" t="s">
        <v>1432</v>
      </c>
      <c r="O63" s="196"/>
      <c r="P63" s="549" t="s">
        <v>367</v>
      </c>
      <c r="Q63" s="542" t="str">
        <f t="shared" si="14"/>
        <v>5.3.6.3</v>
      </c>
      <c r="R63" s="1139" t="s">
        <v>2921</v>
      </c>
      <c r="S63" s="674" t="str">
        <f t="shared" si="10"/>
        <v>5.3.6.3.1</v>
      </c>
      <c r="T63" s="594" t="s">
        <v>1433</v>
      </c>
      <c r="U63" s="196"/>
      <c r="V63" s="555"/>
      <c r="W63" s="675" t="str">
        <f t="shared" si="16"/>
        <v>5.3.6.3</v>
      </c>
      <c r="X63" s="1061"/>
      <c r="Y63" s="598" t="str">
        <f t="shared" si="12"/>
        <v>5.3.6.3.1</v>
      </c>
      <c r="Z63" s="763"/>
    </row>
    <row r="64" spans="1:26" s="212" customFormat="1" ht="27.8" thickBot="1" x14ac:dyDescent="0.3">
      <c r="A64" s="193"/>
      <c r="B64" s="535" t="str">
        <f t="shared" si="13"/>
        <v xml:space="preserve">Are there controls in place that protect against exceeding the storage capacity of the log file media?
</v>
      </c>
      <c r="C64" s="196"/>
      <c r="D64" s="546" t="s">
        <v>367</v>
      </c>
      <c r="E64" s="690" t="s">
        <v>1429</v>
      </c>
      <c r="F64" s="1055"/>
      <c r="G64" s="621" t="s">
        <v>1434</v>
      </c>
      <c r="H64" s="558" t="s">
        <v>1435</v>
      </c>
      <c r="I64" s="540"/>
      <c r="J64" s="549" t="s">
        <v>367</v>
      </c>
      <c r="K64" s="550" t="str">
        <f t="shared" si="15"/>
        <v>5.3.6.3</v>
      </c>
      <c r="L64" s="1059">
        <v>0</v>
      </c>
      <c r="M64" s="686" t="str">
        <f t="shared" si="8"/>
        <v>5.3.6.3.2</v>
      </c>
      <c r="N64" s="558" t="s">
        <v>1436</v>
      </c>
      <c r="O64" s="196"/>
      <c r="P64" s="549" t="s">
        <v>367</v>
      </c>
      <c r="Q64" s="550" t="str">
        <f t="shared" si="14"/>
        <v>5.3.6.3</v>
      </c>
      <c r="R64" s="1140"/>
      <c r="S64" s="687" t="str">
        <f t="shared" si="10"/>
        <v>5.3.6.3.2</v>
      </c>
      <c r="T64" s="558" t="s">
        <v>1437</v>
      </c>
      <c r="U64" s="196"/>
      <c r="V64" s="555"/>
      <c r="W64" s="679" t="str">
        <f t="shared" si="16"/>
        <v>5.3.6.3</v>
      </c>
      <c r="X64" s="1062"/>
      <c r="Y64" s="688" t="str">
        <f t="shared" si="12"/>
        <v>5.3.6.3.2</v>
      </c>
      <c r="Z64" s="764"/>
    </row>
    <row r="65" spans="1:28" s="212" customFormat="1" ht="27.1" x14ac:dyDescent="0.25">
      <c r="A65" s="193"/>
      <c r="B65" s="535" t="str">
        <f t="shared" si="13"/>
        <v xml:space="preserve">Are vulnerability scans of the mobile money system performed at least every six months and after any significant change to the mobile money system?
</v>
      </c>
      <c r="C65" s="196"/>
      <c r="D65" s="546" t="s">
        <v>1438</v>
      </c>
      <c r="E65" s="593" t="s">
        <v>1439</v>
      </c>
      <c r="F65" s="1054" t="s">
        <v>2922</v>
      </c>
      <c r="G65" s="618" t="s">
        <v>1440</v>
      </c>
      <c r="H65" s="594" t="s">
        <v>1441</v>
      </c>
      <c r="I65" s="540"/>
      <c r="J65" s="549" t="s">
        <v>1442</v>
      </c>
      <c r="K65" s="542" t="str">
        <f t="shared" si="15"/>
        <v>5.3.7.1</v>
      </c>
      <c r="L65" s="1057" t="s">
        <v>2923</v>
      </c>
      <c r="M65" s="673" t="str">
        <f t="shared" si="8"/>
        <v>5.3.7.1.1</v>
      </c>
      <c r="N65" s="601" t="s">
        <v>1443</v>
      </c>
      <c r="O65" s="196"/>
      <c r="P65" s="549" t="s">
        <v>1444</v>
      </c>
      <c r="Q65" s="542" t="str">
        <f t="shared" si="14"/>
        <v>5.3.7.1</v>
      </c>
      <c r="R65" s="1041" t="s">
        <v>2924</v>
      </c>
      <c r="S65" s="674" t="str">
        <f t="shared" si="10"/>
        <v>5.3.7.1.1</v>
      </c>
      <c r="T65" s="594" t="s">
        <v>1445</v>
      </c>
      <c r="U65" s="196"/>
      <c r="V65" s="555"/>
      <c r="W65" s="675" t="str">
        <f t="shared" si="16"/>
        <v>5.3.7.1</v>
      </c>
      <c r="X65" s="1061"/>
      <c r="Y65" s="598" t="str">
        <f t="shared" si="12"/>
        <v>5.3.7.1.1</v>
      </c>
      <c r="Z65" s="763"/>
    </row>
    <row r="66" spans="1:28" s="212" customFormat="1" ht="27.8" thickBot="1" x14ac:dyDescent="0.3">
      <c r="A66" s="193"/>
      <c r="B66" s="535" t="str">
        <f t="shared" si="13"/>
        <v xml:space="preserve">Are remedial actions prioritized and dealt with according to criticality?
</v>
      </c>
      <c r="C66" s="196"/>
      <c r="D66" s="546" t="s">
        <v>367</v>
      </c>
      <c r="E66" s="681" t="s">
        <v>1439</v>
      </c>
      <c r="F66" s="1056"/>
      <c r="G66" s="615" t="s">
        <v>1446</v>
      </c>
      <c r="H66" s="589" t="s">
        <v>1447</v>
      </c>
      <c r="I66" s="540"/>
      <c r="J66" s="549" t="s">
        <v>367</v>
      </c>
      <c r="K66" s="590" t="str">
        <f t="shared" si="15"/>
        <v>5.3.7.1</v>
      </c>
      <c r="L66" s="1060">
        <v>0</v>
      </c>
      <c r="M66" s="682" t="str">
        <f t="shared" si="8"/>
        <v>5.3.7.1.2</v>
      </c>
      <c r="N66" s="592" t="s">
        <v>1448</v>
      </c>
      <c r="O66" s="196"/>
      <c r="P66" s="549" t="s">
        <v>367</v>
      </c>
      <c r="Q66" s="590" t="str">
        <f t="shared" si="14"/>
        <v>5.3.7.1</v>
      </c>
      <c r="R66" s="1043"/>
      <c r="S66" s="683" t="str">
        <f t="shared" si="10"/>
        <v>5.3.7.1.2</v>
      </c>
      <c r="T66" s="589" t="s">
        <v>1449</v>
      </c>
      <c r="U66" s="196"/>
      <c r="V66" s="555"/>
      <c r="W66" s="670" t="str">
        <f t="shared" si="16"/>
        <v>5.3.7.1</v>
      </c>
      <c r="X66" s="1063"/>
      <c r="Y66" s="684" t="str">
        <f t="shared" si="12"/>
        <v>5.3.7.1.2</v>
      </c>
      <c r="Z66" s="765"/>
    </row>
    <row r="67" spans="1:28" s="212" customFormat="1" ht="27.1" x14ac:dyDescent="0.25">
      <c r="A67" s="193"/>
      <c r="B67" s="535" t="str">
        <f t="shared" si="13"/>
        <v xml:space="preserve">Is penetration testing of the mobile money system performed annually and after any significant changes, using all external interfaces?
</v>
      </c>
      <c r="C67" s="196"/>
      <c r="D67" s="546" t="s">
        <v>367</v>
      </c>
      <c r="E67" s="691" t="s">
        <v>1450</v>
      </c>
      <c r="F67" s="1078" t="s">
        <v>2925</v>
      </c>
      <c r="G67" s="612" t="s">
        <v>1451</v>
      </c>
      <c r="H67" s="581" t="s">
        <v>1452</v>
      </c>
      <c r="I67" s="540"/>
      <c r="J67" s="549" t="s">
        <v>367</v>
      </c>
      <c r="K67" s="542" t="str">
        <f t="shared" si="15"/>
        <v>5.3.7.2</v>
      </c>
      <c r="L67" s="1075" t="s">
        <v>2926</v>
      </c>
      <c r="M67" s="692" t="str">
        <f t="shared" si="8"/>
        <v>5.3.7.2.1</v>
      </c>
      <c r="N67" s="582" t="s">
        <v>1453</v>
      </c>
      <c r="O67" s="196"/>
      <c r="P67" s="549" t="s">
        <v>367</v>
      </c>
      <c r="Q67" s="542" t="str">
        <f t="shared" si="14"/>
        <v>5.3.7.2</v>
      </c>
      <c r="R67" s="1139" t="s">
        <v>2927</v>
      </c>
      <c r="S67" s="674" t="str">
        <f t="shared" si="10"/>
        <v>5.3.7.2.1</v>
      </c>
      <c r="T67" s="581" t="s">
        <v>1454</v>
      </c>
      <c r="U67" s="196"/>
      <c r="V67" s="555"/>
      <c r="W67" s="542" t="str">
        <f t="shared" si="16"/>
        <v>5.3.7.2</v>
      </c>
      <c r="X67" s="1061"/>
      <c r="Y67" s="695" t="str">
        <f t="shared" si="12"/>
        <v>5.3.7.2.1</v>
      </c>
      <c r="Z67" s="859"/>
    </row>
    <row r="68" spans="1:28" s="212" customFormat="1" ht="27.1" x14ac:dyDescent="0.25">
      <c r="A68" s="193"/>
      <c r="B68" s="535" t="str">
        <f t="shared" si="13"/>
        <v xml:space="preserve">Are remedial actions prioritized according to criticality and actions tracked and followed up to ensure completion?
</v>
      </c>
      <c r="C68" s="196"/>
      <c r="D68" s="546" t="s">
        <v>367</v>
      </c>
      <c r="E68" s="593" t="s">
        <v>1450</v>
      </c>
      <c r="F68" s="1054"/>
      <c r="G68" s="621" t="s">
        <v>1456</v>
      </c>
      <c r="H68" s="558" t="s">
        <v>1457</v>
      </c>
      <c r="I68" s="540"/>
      <c r="J68" s="549" t="s">
        <v>367</v>
      </c>
      <c r="K68" s="550" t="str">
        <f t="shared" si="15"/>
        <v>5.3.7.2</v>
      </c>
      <c r="L68" s="1058"/>
      <c r="M68" s="686" t="str">
        <f t="shared" si="8"/>
        <v>5.3.7.2.2</v>
      </c>
      <c r="N68" s="558" t="s">
        <v>1458</v>
      </c>
      <c r="O68" s="196"/>
      <c r="P68" s="549" t="s">
        <v>367</v>
      </c>
      <c r="Q68" s="550" t="str">
        <f t="shared" si="14"/>
        <v>5.3.7.2</v>
      </c>
      <c r="R68" s="1140"/>
      <c r="S68" s="687" t="str">
        <f t="shared" si="10"/>
        <v>5.3.7.2.2</v>
      </c>
      <c r="T68" s="558" t="s">
        <v>1459</v>
      </c>
      <c r="U68" s="196"/>
      <c r="V68" s="555"/>
      <c r="W68" s="550" t="str">
        <f t="shared" si="16"/>
        <v>5.3.7.2</v>
      </c>
      <c r="X68" s="1062"/>
      <c r="Y68" s="688" t="str">
        <f t="shared" si="12"/>
        <v>5.3.7.2.2</v>
      </c>
      <c r="Z68" s="764"/>
    </row>
    <row r="69" spans="1:28" s="212" customFormat="1" ht="39.049999999999997" customHeight="1" thickBot="1" x14ac:dyDescent="0.3">
      <c r="A69" s="193"/>
      <c r="B69" s="535" t="str">
        <f t="shared" si="13"/>
        <v xml:space="preserve">Are penetration tests performed by qualified internal resource(s) or a qualified external third party, and is the independence of the tester assured?
</v>
      </c>
      <c r="C69" s="196"/>
      <c r="D69" s="546" t="s">
        <v>367</v>
      </c>
      <c r="E69" s="593" t="s">
        <v>1450</v>
      </c>
      <c r="F69" s="1054"/>
      <c r="G69" s="547" t="s">
        <v>1455</v>
      </c>
      <c r="H69" s="558" t="s">
        <v>1460</v>
      </c>
      <c r="I69" s="540"/>
      <c r="J69" s="549" t="s">
        <v>367</v>
      </c>
      <c r="K69" s="550" t="str">
        <f t="shared" si="15"/>
        <v>5.3.7.2</v>
      </c>
      <c r="L69" s="1058"/>
      <c r="M69" s="831" t="str">
        <f t="shared" si="8"/>
        <v>5.3.7.2.3</v>
      </c>
      <c r="N69" s="558" t="s">
        <v>1461</v>
      </c>
      <c r="O69" s="196"/>
      <c r="P69" s="549" t="s">
        <v>367</v>
      </c>
      <c r="Q69" s="556" t="str">
        <f t="shared" si="14"/>
        <v>5.3.7.2</v>
      </c>
      <c r="R69" s="1140"/>
      <c r="S69" s="688" t="str">
        <f t="shared" ref="S69" si="17">$G69</f>
        <v>5.3.7.2.3</v>
      </c>
      <c r="T69" s="558" t="s">
        <v>1462</v>
      </c>
      <c r="U69" s="196"/>
      <c r="V69" s="555"/>
      <c r="W69" s="550" t="str">
        <f t="shared" si="16"/>
        <v>5.3.7.2</v>
      </c>
      <c r="X69" s="1062"/>
      <c r="Y69" s="688" t="str">
        <f t="shared" ref="Y69" si="18">$G69</f>
        <v>5.3.7.2.3</v>
      </c>
      <c r="Z69" s="764"/>
    </row>
    <row r="70" spans="1:28" s="212" customFormat="1" ht="27.8" thickBot="1" x14ac:dyDescent="0.3">
      <c r="A70" s="207"/>
      <c r="B70" s="535" t="str">
        <f t="shared" si="13"/>
        <v xml:space="preserve">Are the physical security controls at the disaster recovery site the same standard as those at the the primary datacentre?
</v>
      </c>
      <c r="C70" s="196"/>
      <c r="D70" s="774" t="s">
        <v>1463</v>
      </c>
      <c r="E70" s="593" t="s">
        <v>1464</v>
      </c>
      <c r="F70" s="594" t="s">
        <v>2928</v>
      </c>
      <c r="G70" s="866" t="s">
        <v>1465</v>
      </c>
      <c r="H70" s="594" t="s">
        <v>1466</v>
      </c>
      <c r="I70" s="540"/>
      <c r="J70" s="853" t="s">
        <v>1467</v>
      </c>
      <c r="K70" s="542" t="str">
        <f t="shared" ref="K70:K71" si="19">$E70</f>
        <v>5.3.8.1</v>
      </c>
      <c r="L70" s="601" t="s">
        <v>2929</v>
      </c>
      <c r="M70" s="867" t="str">
        <f t="shared" si="8"/>
        <v>5.3.8.1.1</v>
      </c>
      <c r="N70" s="601" t="s">
        <v>1468</v>
      </c>
      <c r="O70" s="196"/>
      <c r="P70" s="853" t="s">
        <v>1469</v>
      </c>
      <c r="Q70" s="542" t="str">
        <f t="shared" si="14"/>
        <v>5.3.8.1</v>
      </c>
      <c r="R70" s="659" t="s">
        <v>2930</v>
      </c>
      <c r="S70" s="815" t="str">
        <f t="shared" ref="S70:S71" si="20">$G70</f>
        <v>5.3.8.1.1</v>
      </c>
      <c r="T70" s="594" t="s">
        <v>1470</v>
      </c>
      <c r="U70" s="196"/>
      <c r="V70" s="868"/>
      <c r="W70" s="675" t="str">
        <f t="shared" ref="W70:W71" si="21">$E70</f>
        <v>5.3.8.1</v>
      </c>
      <c r="X70" s="694"/>
      <c r="Y70" s="869" t="str">
        <f t="shared" ref="Y70:Y71" si="22">$G70</f>
        <v>5.3.8.1.1</v>
      </c>
      <c r="Z70" s="763"/>
    </row>
    <row r="71" spans="1:28" s="212" customFormat="1" ht="27.1" x14ac:dyDescent="0.25">
      <c r="A71" s="207"/>
      <c r="B71" s="535" t="str">
        <f t="shared" si="13"/>
        <v xml:space="preserve">Is there a documented procedure for managing and responding to security incidents (including escalation when required) and fixing the root cause?
</v>
      </c>
      <c r="C71" s="196"/>
      <c r="D71" s="824" t="s">
        <v>1471</v>
      </c>
      <c r="E71" s="593" t="s">
        <v>1474</v>
      </c>
      <c r="F71" s="654" t="s">
        <v>2931</v>
      </c>
      <c r="G71" s="618" t="s">
        <v>1475</v>
      </c>
      <c r="H71" s="594" t="s">
        <v>1476</v>
      </c>
      <c r="I71" s="540"/>
      <c r="J71" s="541" t="s">
        <v>1472</v>
      </c>
      <c r="K71" s="542" t="str">
        <f t="shared" si="19"/>
        <v>5.3.9.2</v>
      </c>
      <c r="L71" s="659" t="s">
        <v>2932</v>
      </c>
      <c r="M71" s="673" t="str">
        <f t="shared" si="8"/>
        <v>5.3.9.2.1</v>
      </c>
      <c r="N71" s="601" t="s">
        <v>1477</v>
      </c>
      <c r="O71" s="196"/>
      <c r="P71" s="541" t="s">
        <v>1473</v>
      </c>
      <c r="Q71" s="542" t="str">
        <f t="shared" si="14"/>
        <v>5.3.9.2</v>
      </c>
      <c r="R71" s="839" t="s">
        <v>2933</v>
      </c>
      <c r="S71" s="674" t="str">
        <f t="shared" si="20"/>
        <v>5.3.9.2.1</v>
      </c>
      <c r="T71" s="870" t="s">
        <v>1478</v>
      </c>
      <c r="U71" s="196"/>
      <c r="V71" s="555"/>
      <c r="W71" s="675" t="str">
        <f t="shared" si="21"/>
        <v>5.3.9.2</v>
      </c>
      <c r="X71" s="694"/>
      <c r="Y71" s="598" t="str">
        <f t="shared" si="22"/>
        <v>5.3.9.2.1</v>
      </c>
      <c r="Z71" s="763"/>
    </row>
    <row r="72" spans="1:28" s="198" customFormat="1" ht="15.7" thickBot="1" x14ac:dyDescent="0.25">
      <c r="A72" s="197"/>
      <c r="B72" s="536"/>
      <c r="C72" s="196"/>
      <c r="D72" s="703"/>
      <c r="E72" s="706"/>
      <c r="F72" s="606"/>
      <c r="G72" s="607"/>
      <c r="H72" s="604"/>
      <c r="I72" s="540"/>
      <c r="J72" s="603"/>
      <c r="K72" s="603"/>
      <c r="L72" s="606"/>
      <c r="M72" s="871"/>
      <c r="N72" s="604"/>
      <c r="O72" s="196"/>
      <c r="P72" s="603"/>
      <c r="Q72" s="603"/>
      <c r="R72" s="604"/>
      <c r="S72" s="707"/>
      <c r="T72" s="604"/>
      <c r="U72" s="196"/>
      <c r="V72" s="706"/>
      <c r="W72" s="603"/>
      <c r="X72" s="604"/>
      <c r="Y72" s="732"/>
      <c r="Z72" s="703"/>
      <c r="AA72" s="608"/>
      <c r="AB72" s="608"/>
    </row>
  </sheetData>
  <sheetProtection password="B898" sheet="1" objects="1" scenarios="1" formatColumns="0" formatRows="0"/>
  <mergeCells count="104">
    <mergeCell ref="D8:D9"/>
    <mergeCell ref="F8:F9"/>
    <mergeCell ref="J8:J9"/>
    <mergeCell ref="L8:L9"/>
    <mergeCell ref="X4:X5"/>
    <mergeCell ref="F4:F5"/>
    <mergeCell ref="J4:J5"/>
    <mergeCell ref="L4:L5"/>
    <mergeCell ref="R4:R5"/>
    <mergeCell ref="F17:F19"/>
    <mergeCell ref="L17:L19"/>
    <mergeCell ref="R17:R19"/>
    <mergeCell ref="X17:X19"/>
    <mergeCell ref="F14:F15"/>
    <mergeCell ref="L14:L15"/>
    <mergeCell ref="R14:R15"/>
    <mergeCell ref="X14:X15"/>
    <mergeCell ref="P8:P9"/>
    <mergeCell ref="R8:R9"/>
    <mergeCell ref="X8:X9"/>
    <mergeCell ref="F26:F27"/>
    <mergeCell ref="L26:L27"/>
    <mergeCell ref="R26:R27"/>
    <mergeCell ref="X26:X27"/>
    <mergeCell ref="X21:X22"/>
    <mergeCell ref="F23:F25"/>
    <mergeCell ref="L23:L25"/>
    <mergeCell ref="R23:R25"/>
    <mergeCell ref="X23:X25"/>
    <mergeCell ref="F21:F22"/>
    <mergeCell ref="L21:L22"/>
    <mergeCell ref="R21:R22"/>
    <mergeCell ref="D31:D32"/>
    <mergeCell ref="F31:F35"/>
    <mergeCell ref="L31:L35"/>
    <mergeCell ref="X28:X29"/>
    <mergeCell ref="L28:L29"/>
    <mergeCell ref="P28:P30"/>
    <mergeCell ref="R28:R29"/>
    <mergeCell ref="V28:V30"/>
    <mergeCell ref="D28:D30"/>
    <mergeCell ref="F28:F29"/>
    <mergeCell ref="J28:J30"/>
    <mergeCell ref="R36:R39"/>
    <mergeCell ref="X36:X39"/>
    <mergeCell ref="F40:F41"/>
    <mergeCell ref="L40:L41"/>
    <mergeCell ref="R40:R41"/>
    <mergeCell ref="P31:P32"/>
    <mergeCell ref="R31:R35"/>
    <mergeCell ref="X31:X35"/>
    <mergeCell ref="F36:F39"/>
    <mergeCell ref="L36:L39"/>
    <mergeCell ref="P42:P43"/>
    <mergeCell ref="R42:R44"/>
    <mergeCell ref="X42:X44"/>
    <mergeCell ref="F45:F48"/>
    <mergeCell ref="J45:J46"/>
    <mergeCell ref="L45:L48"/>
    <mergeCell ref="X40:X41"/>
    <mergeCell ref="D42:D43"/>
    <mergeCell ref="F42:F44"/>
    <mergeCell ref="J42:J43"/>
    <mergeCell ref="L42:L44"/>
    <mergeCell ref="R51:R53"/>
    <mergeCell ref="X51:X53"/>
    <mergeCell ref="R49:R50"/>
    <mergeCell ref="X49:X50"/>
    <mergeCell ref="F51:F53"/>
    <mergeCell ref="L51:L53"/>
    <mergeCell ref="R45:R48"/>
    <mergeCell ref="X45:X48"/>
    <mergeCell ref="F49:F50"/>
    <mergeCell ref="J49:J50"/>
    <mergeCell ref="L49:L50"/>
    <mergeCell ref="D57:D58"/>
    <mergeCell ref="F57:F59"/>
    <mergeCell ref="J57:J58"/>
    <mergeCell ref="L57:L59"/>
    <mergeCell ref="R55:R56"/>
    <mergeCell ref="X55:X56"/>
    <mergeCell ref="F55:F56"/>
    <mergeCell ref="J55:J56"/>
    <mergeCell ref="L55:L56"/>
    <mergeCell ref="X60:X62"/>
    <mergeCell ref="F63:F64"/>
    <mergeCell ref="L63:L64"/>
    <mergeCell ref="R63:R64"/>
    <mergeCell ref="F60:F62"/>
    <mergeCell ref="L60:L62"/>
    <mergeCell ref="R60:R62"/>
    <mergeCell ref="P57:P58"/>
    <mergeCell ref="R57:R59"/>
    <mergeCell ref="V57:V58"/>
    <mergeCell ref="X57:X59"/>
    <mergeCell ref="F67:F69"/>
    <mergeCell ref="L67:L69"/>
    <mergeCell ref="R67:R69"/>
    <mergeCell ref="X67:X69"/>
    <mergeCell ref="X63:X64"/>
    <mergeCell ref="F65:F66"/>
    <mergeCell ref="L65:L66"/>
    <mergeCell ref="R65:R66"/>
    <mergeCell ref="X65:X66"/>
  </mergeCells>
  <conditionalFormatting sqref="B1 H1:H1048576 B3:B1048576">
    <cfRule type="expression" dxfId="4" priority="27" stopIfTrue="1">
      <formula>#REF!="Recommended"</formula>
    </cfRule>
  </conditionalFormatting>
  <conditionalFormatting sqref="G1:G1048576">
    <cfRule type="expression" priority="28">
      <formula>$G1&lt;&gt;#REF!</formula>
    </cfRule>
  </conditionalFormatting>
  <pageMargins left="0.39370078740157483" right="0.39370078740157483" top="0.39370078740157483" bottom="0.39370078740157483" header="0" footer="0"/>
  <pageSetup paperSize="8" scale="33" fitToHeight="100" orientation="landscape" horizontalDpi="4294967292"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B20"/>
  <sheetViews>
    <sheetView showGridLines="0" showZeros="0" zoomScale="90" zoomScaleNormal="90" zoomScalePageLayoutView="90" workbookViewId="0">
      <pane ySplit="3" topLeftCell="A4" activePane="bottomLeft" state="frozen"/>
      <selection activeCell="AJ1" sqref="AJ1:AL1048576"/>
      <selection pane="bottomLeft" activeCell="A4" sqref="A4"/>
    </sheetView>
  </sheetViews>
  <sheetFormatPr defaultColWidth="10.140625" defaultRowHeight="14.3" x14ac:dyDescent="0.25"/>
  <cols>
    <col min="1" max="1" width="0.7109375" style="171" customWidth="1"/>
    <col min="2" max="2" width="125.7109375" style="199" customWidth="1"/>
    <col min="3" max="3" width="2.7109375" style="171" hidden="1" customWidth="1"/>
    <col min="4" max="4" width="12.7109375" style="171" hidden="1" customWidth="1"/>
    <col min="5" max="5" width="7.7109375" style="172" hidden="1" customWidth="1"/>
    <col min="6" max="6" width="55.7109375" style="171" hidden="1" customWidth="1"/>
    <col min="7" max="7" width="7.85546875" style="171" hidden="1" customWidth="1"/>
    <col min="8" max="8" width="47.7109375" style="171" hidden="1" customWidth="1"/>
    <col min="9" max="9" width="2.7109375" style="171" hidden="1" customWidth="1"/>
    <col min="10" max="10" width="12.7109375" style="171" hidden="1" customWidth="1"/>
    <col min="11" max="11" width="7.7109375" style="171" hidden="1" customWidth="1"/>
    <col min="12" max="12" width="55.7109375" style="171" hidden="1" customWidth="1"/>
    <col min="13" max="13" width="8.7109375" style="171" hidden="1" customWidth="1"/>
    <col min="14" max="14" width="47.7109375" style="171" hidden="1" customWidth="1"/>
    <col min="15" max="15" width="2.7109375" style="171" hidden="1" customWidth="1"/>
    <col min="16" max="16" width="12.7109375" style="171" hidden="1" customWidth="1"/>
    <col min="17" max="17" width="7.7109375" style="171" hidden="1" customWidth="1"/>
    <col min="18" max="18" width="55.7109375" style="171" hidden="1" customWidth="1"/>
    <col min="19" max="19" width="8.7109375" style="171" hidden="1" customWidth="1"/>
    <col min="20" max="20" width="47.7109375" style="171" hidden="1" customWidth="1"/>
    <col min="21" max="21" width="2.7109375" style="171" hidden="1" customWidth="1"/>
    <col min="22" max="22" width="13.7109375" style="171" hidden="1" customWidth="1"/>
    <col min="23" max="23" width="7.7109375" style="171" hidden="1" customWidth="1"/>
    <col min="24" max="24" width="55.7109375" style="171" hidden="1" customWidth="1"/>
    <col min="25" max="25" width="8.7109375" style="171" hidden="1" customWidth="1"/>
    <col min="26" max="26" width="47.7109375" style="171" hidden="1" customWidth="1"/>
    <col min="27" max="27" width="0" style="199" hidden="1" customWidth="1"/>
    <col min="28" max="16384" width="10.140625" style="199"/>
  </cols>
  <sheetData>
    <row r="1" spans="1:26" s="162" customFormat="1" ht="5.2" customHeight="1" thickBot="1" x14ac:dyDescent="0.25">
      <c r="C1" s="163"/>
      <c r="D1" s="164" t="s">
        <v>0</v>
      </c>
      <c r="E1" s="164"/>
      <c r="F1" s="164"/>
      <c r="G1" s="164"/>
      <c r="H1" s="164"/>
      <c r="I1" s="163"/>
      <c r="J1" s="165" t="s">
        <v>0</v>
      </c>
      <c r="K1" s="165"/>
      <c r="L1" s="165"/>
      <c r="M1" s="165"/>
      <c r="N1" s="165"/>
      <c r="O1" s="163"/>
      <c r="P1" s="166" t="s">
        <v>0</v>
      </c>
      <c r="Q1" s="166"/>
      <c r="R1" s="166"/>
      <c r="S1" s="166"/>
      <c r="T1" s="166"/>
      <c r="U1" s="163"/>
      <c r="V1" s="168" t="s">
        <v>0</v>
      </c>
      <c r="W1" s="168"/>
      <c r="X1" s="168"/>
      <c r="Y1" s="168"/>
      <c r="Z1" s="168" t="s">
        <v>0</v>
      </c>
    </row>
    <row r="2" spans="1:26" s="169" customFormat="1" ht="41.2" customHeight="1" thickBot="1" x14ac:dyDescent="0.3">
      <c r="B2" s="609" t="str">
        <f>UPPER(Introduction!B28)</f>
        <v>6. TRANSPARENCY:  COMMUNICATE FEES, T&amp;CS AND INFORMATION TRANSPARENTLY TO CUSTOMERS</v>
      </c>
      <c r="C2" s="196"/>
      <c r="D2" s="174"/>
      <c r="E2" s="219"/>
      <c r="F2" s="174"/>
      <c r="G2" s="174"/>
      <c r="H2" s="174"/>
      <c r="I2" s="167"/>
      <c r="J2" s="173">
        <v>16</v>
      </c>
      <c r="K2" s="174"/>
      <c r="L2" s="173">
        <v>17</v>
      </c>
      <c r="M2" s="174"/>
      <c r="N2" s="173">
        <v>3</v>
      </c>
      <c r="O2" s="167"/>
      <c r="P2" s="174"/>
      <c r="Q2" s="174"/>
      <c r="R2" s="174"/>
      <c r="S2" s="175"/>
      <c r="T2" s="175"/>
      <c r="U2" s="167"/>
      <c r="V2" s="174"/>
      <c r="W2" s="174"/>
      <c r="X2" s="174"/>
      <c r="Y2" s="174"/>
      <c r="Z2" s="174"/>
    </row>
    <row r="3" spans="1:26" s="177" customFormat="1" ht="40.1" customHeight="1" thickBot="1" x14ac:dyDescent="0.3">
      <c r="B3" s="533" t="str">
        <f>CHOOSE(LanguageNumber,H3,N3,T3,Z3)</f>
        <v>Indicator</v>
      </c>
      <c r="C3" s="196"/>
      <c r="D3" s="181" t="s">
        <v>374</v>
      </c>
      <c r="E3" s="181" t="s">
        <v>263</v>
      </c>
      <c r="F3" s="183" t="s">
        <v>264</v>
      </c>
      <c r="G3" s="178" t="s">
        <v>265</v>
      </c>
      <c r="H3" s="183" t="s">
        <v>266</v>
      </c>
      <c r="I3" s="167"/>
      <c r="J3" s="185" t="s">
        <v>267</v>
      </c>
      <c r="K3" s="179" t="s">
        <v>268</v>
      </c>
      <c r="L3" s="179" t="s">
        <v>269</v>
      </c>
      <c r="M3" s="179" t="s">
        <v>270</v>
      </c>
      <c r="N3" s="179" t="s">
        <v>271</v>
      </c>
      <c r="O3" s="196"/>
      <c r="P3" s="181" t="s">
        <v>273</v>
      </c>
      <c r="Q3" s="181" t="s">
        <v>274</v>
      </c>
      <c r="R3" s="183" t="s">
        <v>275</v>
      </c>
      <c r="S3" s="179" t="s">
        <v>276</v>
      </c>
      <c r="T3" s="183" t="s">
        <v>277</v>
      </c>
      <c r="U3" s="223"/>
      <c r="V3" s="185" t="s">
        <v>278</v>
      </c>
      <c r="W3" s="185" t="s">
        <v>263</v>
      </c>
      <c r="X3" s="179" t="s">
        <v>264</v>
      </c>
      <c r="Y3" s="188" t="s">
        <v>279</v>
      </c>
      <c r="Z3" s="179" t="s">
        <v>266</v>
      </c>
    </row>
    <row r="4" spans="1:26" s="224" customFormat="1" ht="38.35" customHeight="1" x14ac:dyDescent="0.25">
      <c r="A4" s="204"/>
      <c r="B4" s="709" t="str">
        <f t="shared" ref="B4:B19" si="0">CHOOSE(LanguageNumber,H4,N4,T4,Z4)&amp;CarriageReturn</f>
        <v xml:space="preserve">Are customers informed of complete fee schedules before using the service, including transaction-based, non-transaction-based and exceptional fees (e.g. at agents, on leaflets, posters etc.)?
</v>
      </c>
      <c r="C4" s="196"/>
      <c r="D4" s="1164" t="s">
        <v>1479</v>
      </c>
      <c r="E4" s="873" t="s">
        <v>1480</v>
      </c>
      <c r="F4" s="1163" t="s">
        <v>2934</v>
      </c>
      <c r="G4" s="874" t="s">
        <v>1481</v>
      </c>
      <c r="H4" s="875" t="s">
        <v>1482</v>
      </c>
      <c r="I4" s="540"/>
      <c r="J4" s="1162" t="s">
        <v>1483</v>
      </c>
      <c r="K4" s="876" t="str">
        <f>$E4</f>
        <v>6.1.1.1</v>
      </c>
      <c r="L4" s="1087" t="s">
        <v>2935</v>
      </c>
      <c r="M4" s="877" t="str">
        <f t="shared" ref="M4:M20" si="1">G4</f>
        <v>6.1.1.1.1</v>
      </c>
      <c r="N4" s="875" t="s">
        <v>1484</v>
      </c>
      <c r="O4" s="196"/>
      <c r="P4" s="1160" t="s">
        <v>1485</v>
      </c>
      <c r="Q4" s="878" t="str">
        <f>$E4</f>
        <v>6.1.1.1</v>
      </c>
      <c r="R4" s="1161" t="s">
        <v>2936</v>
      </c>
      <c r="S4" s="879" t="str">
        <f>$G4</f>
        <v>6.1.1.1.1</v>
      </c>
      <c r="T4" s="875" t="s">
        <v>1486</v>
      </c>
      <c r="U4" s="880"/>
      <c r="V4" s="1162"/>
      <c r="W4" s="878" t="str">
        <f>$E4</f>
        <v>6.1.1.1</v>
      </c>
      <c r="X4" s="1163"/>
      <c r="Y4" s="879" t="str">
        <f>$G4</f>
        <v>6.1.1.1.1</v>
      </c>
      <c r="Z4" s="875"/>
    </row>
    <row r="5" spans="1:26" s="224" customFormat="1" ht="27.1" x14ac:dyDescent="0.25">
      <c r="A5" s="189"/>
      <c r="B5" s="709" t="str">
        <f t="shared" si="0"/>
        <v xml:space="preserve">Are the T&amp;Cs provided to customers in an accessible manner (e.g. physical copy, or summary on posters) before using the service?
</v>
      </c>
      <c r="C5" s="196"/>
      <c r="D5" s="1164"/>
      <c r="E5" s="881" t="s">
        <v>1480</v>
      </c>
      <c r="F5" s="1085"/>
      <c r="G5" s="882" t="s">
        <v>1487</v>
      </c>
      <c r="H5" s="883" t="s">
        <v>1488</v>
      </c>
      <c r="I5" s="540"/>
      <c r="J5" s="1160">
        <v>0</v>
      </c>
      <c r="K5" s="884" t="str">
        <f t="shared" ref="K5:K20" si="2">$E5</f>
        <v>6.1.1.1</v>
      </c>
      <c r="L5" s="1150">
        <v>0</v>
      </c>
      <c r="M5" s="885" t="str">
        <f t="shared" si="1"/>
        <v>6.1.1.1.2</v>
      </c>
      <c r="N5" s="886" t="s">
        <v>1489</v>
      </c>
      <c r="O5" s="196"/>
      <c r="P5" s="1160"/>
      <c r="Q5" s="887" t="str">
        <f t="shared" ref="Q5:Q19" si="3">$E5</f>
        <v>6.1.1.1</v>
      </c>
      <c r="R5" s="1091"/>
      <c r="S5" s="888" t="str">
        <f t="shared" ref="S5:S20" si="4">$G5</f>
        <v>6.1.1.1.2</v>
      </c>
      <c r="T5" s="883" t="s">
        <v>1490</v>
      </c>
      <c r="U5" s="880"/>
      <c r="V5" s="1160"/>
      <c r="W5" s="887" t="str">
        <f t="shared" ref="W5:W20" si="5">$E5</f>
        <v>6.1.1.1</v>
      </c>
      <c r="X5" s="1085"/>
      <c r="Y5" s="888" t="str">
        <f t="shared" ref="Y5:Y20" si="6">$G5</f>
        <v>6.1.1.1.2</v>
      </c>
      <c r="Z5" s="883"/>
    </row>
    <row r="6" spans="1:26" s="224" customFormat="1" ht="27.8" thickBot="1" x14ac:dyDescent="0.3">
      <c r="A6" s="193"/>
      <c r="B6" s="535" t="str">
        <f t="shared" si="0"/>
        <v xml:space="preserve">Are customers notified of any changes to the T&amp;Cs or fee schedules?
</v>
      </c>
      <c r="C6" s="196"/>
      <c r="D6" s="881"/>
      <c r="E6" s="881" t="s">
        <v>1492</v>
      </c>
      <c r="F6" s="601" t="s">
        <v>2937</v>
      </c>
      <c r="G6" s="889" t="s">
        <v>1491</v>
      </c>
      <c r="H6" s="594" t="s">
        <v>1493</v>
      </c>
      <c r="I6" s="540"/>
      <c r="J6" s="890">
        <v>0</v>
      </c>
      <c r="K6" s="884" t="str">
        <f t="shared" si="2"/>
        <v>6.1.1.4</v>
      </c>
      <c r="L6" s="601" t="s">
        <v>2938</v>
      </c>
      <c r="M6" s="891" t="str">
        <f t="shared" si="1"/>
        <v>6.1.1.4.1</v>
      </c>
      <c r="N6" s="594" t="s">
        <v>1494</v>
      </c>
      <c r="O6" s="196"/>
      <c r="P6" s="890"/>
      <c r="Q6" s="887" t="str">
        <f t="shared" si="3"/>
        <v>6.1.1.4</v>
      </c>
      <c r="R6" s="601" t="s">
        <v>2939</v>
      </c>
      <c r="S6" s="892" t="str">
        <f t="shared" si="4"/>
        <v>6.1.1.4.1</v>
      </c>
      <c r="T6" s="594" t="s">
        <v>1495</v>
      </c>
      <c r="U6" s="880"/>
      <c r="V6" s="890"/>
      <c r="W6" s="887" t="str">
        <f t="shared" si="5"/>
        <v>6.1.1.4</v>
      </c>
      <c r="X6" s="601"/>
      <c r="Y6" s="892" t="str">
        <f t="shared" si="6"/>
        <v>6.1.1.4.1</v>
      </c>
      <c r="Z6" s="594"/>
    </row>
    <row r="7" spans="1:26" s="224" customFormat="1" ht="27.1" x14ac:dyDescent="0.25">
      <c r="A7" s="193"/>
      <c r="B7" s="535" t="str">
        <f t="shared" si="0"/>
        <v xml:space="preserve">Are customers given advance notice of scheduled downtime?
</v>
      </c>
      <c r="C7" s="196"/>
      <c r="D7" s="881"/>
      <c r="E7" s="881" t="s">
        <v>1497</v>
      </c>
      <c r="F7" s="654" t="s">
        <v>2940</v>
      </c>
      <c r="G7" s="889" t="s">
        <v>1496</v>
      </c>
      <c r="H7" s="594" t="s">
        <v>1498</v>
      </c>
      <c r="I7" s="540"/>
      <c r="J7" s="890">
        <v>0</v>
      </c>
      <c r="K7" s="884" t="str">
        <f t="shared" si="2"/>
        <v>6.1.1.6</v>
      </c>
      <c r="L7" s="659" t="s">
        <v>2941</v>
      </c>
      <c r="M7" s="891" t="str">
        <f t="shared" si="1"/>
        <v>6.1.1.6.1</v>
      </c>
      <c r="N7" s="594" t="s">
        <v>1499</v>
      </c>
      <c r="O7" s="196"/>
      <c r="P7" s="890"/>
      <c r="Q7" s="887" t="str">
        <f t="shared" si="3"/>
        <v>6.1.1.6</v>
      </c>
      <c r="R7" s="654" t="s">
        <v>2942</v>
      </c>
      <c r="S7" s="892" t="str">
        <f t="shared" si="4"/>
        <v>6.1.1.6.1</v>
      </c>
      <c r="T7" s="594" t="s">
        <v>1500</v>
      </c>
      <c r="U7" s="880"/>
      <c r="V7" s="890"/>
      <c r="W7" s="887" t="str">
        <f t="shared" si="5"/>
        <v>6.1.1.6</v>
      </c>
      <c r="X7" s="596"/>
      <c r="Y7" s="892" t="str">
        <f t="shared" si="6"/>
        <v>6.1.1.6.1</v>
      </c>
      <c r="Z7" s="594"/>
    </row>
    <row r="8" spans="1:26" s="224" customFormat="1" ht="40.65" x14ac:dyDescent="0.25">
      <c r="A8" s="193"/>
      <c r="B8" s="535" t="str">
        <f t="shared" si="0"/>
        <v xml:space="preserve">Do customer service personnel have access to information so that they can provide customers with accurate information on T&amp;Cs and the full set of fees?
</v>
      </c>
      <c r="C8" s="196"/>
      <c r="D8" s="881"/>
      <c r="E8" s="881" t="s">
        <v>1504</v>
      </c>
      <c r="F8" s="1091" t="s">
        <v>2943</v>
      </c>
      <c r="G8" s="889" t="s">
        <v>1501</v>
      </c>
      <c r="H8" s="594" t="s">
        <v>1505</v>
      </c>
      <c r="I8" s="540"/>
      <c r="J8" s="890">
        <v>0</v>
      </c>
      <c r="K8" s="884" t="str">
        <f t="shared" si="2"/>
        <v>6.1.1.7</v>
      </c>
      <c r="L8" s="1159" t="s">
        <v>2944</v>
      </c>
      <c r="M8" s="891" t="str">
        <f t="shared" si="1"/>
        <v>6.1.1.7.1</v>
      </c>
      <c r="N8" s="601" t="s">
        <v>1506</v>
      </c>
      <c r="O8" s="196"/>
      <c r="P8" s="890"/>
      <c r="Q8" s="887" t="str">
        <f t="shared" si="3"/>
        <v>6.1.1.7</v>
      </c>
      <c r="R8" s="1091" t="s">
        <v>2945</v>
      </c>
      <c r="S8" s="892" t="str">
        <f t="shared" si="4"/>
        <v>6.1.1.7.1</v>
      </c>
      <c r="T8" s="594" t="s">
        <v>1507</v>
      </c>
      <c r="U8" s="880"/>
      <c r="V8" s="890"/>
      <c r="W8" s="1155" t="str">
        <f t="shared" si="5"/>
        <v>6.1.1.7</v>
      </c>
      <c r="X8" s="1091"/>
      <c r="Y8" s="892" t="str">
        <f t="shared" si="6"/>
        <v>6.1.1.7.1</v>
      </c>
      <c r="Z8" s="594"/>
    </row>
    <row r="9" spans="1:26" s="224" customFormat="1" ht="41.35" thickBot="1" x14ac:dyDescent="0.3">
      <c r="A9" s="193"/>
      <c r="B9" s="709" t="str">
        <f t="shared" si="0"/>
        <v xml:space="preserve">When changes are made to to T&amp;Cs or fee schedules, are customer service personnel briefed to understand the impact of these changes before the changes are made?
</v>
      </c>
      <c r="C9" s="196"/>
      <c r="D9" s="881"/>
      <c r="E9" s="893" t="s">
        <v>1504</v>
      </c>
      <c r="F9" s="1092"/>
      <c r="G9" s="894" t="s">
        <v>1502</v>
      </c>
      <c r="H9" s="724" t="s">
        <v>1508</v>
      </c>
      <c r="I9" s="540"/>
      <c r="J9" s="890">
        <v>0</v>
      </c>
      <c r="K9" s="895" t="str">
        <f t="shared" si="2"/>
        <v>6.1.1.7</v>
      </c>
      <c r="L9" s="1089">
        <v>0</v>
      </c>
      <c r="M9" s="896" t="str">
        <f t="shared" si="1"/>
        <v>6.1.1.7.2</v>
      </c>
      <c r="N9" s="897" t="s">
        <v>1509</v>
      </c>
      <c r="O9" s="196"/>
      <c r="P9" s="890"/>
      <c r="Q9" s="898" t="str">
        <f t="shared" si="3"/>
        <v>6.1.1.7</v>
      </c>
      <c r="R9" s="1092"/>
      <c r="S9" s="899" t="str">
        <f t="shared" si="4"/>
        <v>6.1.1.7.2</v>
      </c>
      <c r="T9" s="724" t="s">
        <v>1510</v>
      </c>
      <c r="U9" s="880"/>
      <c r="V9" s="890"/>
      <c r="W9" s="1156" t="str">
        <f t="shared" si="5"/>
        <v>6.1.1.7</v>
      </c>
      <c r="X9" s="1092"/>
      <c r="Y9" s="899" t="str">
        <f t="shared" si="6"/>
        <v>6.1.1.7.2</v>
      </c>
      <c r="Z9" s="724"/>
    </row>
    <row r="10" spans="1:26" s="224" customFormat="1" ht="27.8" thickBot="1" x14ac:dyDescent="0.3">
      <c r="A10" s="193"/>
      <c r="B10" s="709" t="str">
        <f t="shared" si="0"/>
        <v xml:space="preserve">Are the KYC requirements for opening an account and for different KYC tiers made clear to customers, and particularly at the point of registration?
</v>
      </c>
      <c r="C10" s="196"/>
      <c r="D10" s="881"/>
      <c r="E10" s="893" t="s">
        <v>1511</v>
      </c>
      <c r="F10" s="730" t="s">
        <v>2946</v>
      </c>
      <c r="G10" s="900" t="s">
        <v>1512</v>
      </c>
      <c r="H10" s="728" t="s">
        <v>1513</v>
      </c>
      <c r="I10" s="540"/>
      <c r="J10" s="890">
        <v>0</v>
      </c>
      <c r="K10" s="895" t="str">
        <f t="shared" si="2"/>
        <v>6.1.1.8</v>
      </c>
      <c r="L10" s="730" t="s">
        <v>2947</v>
      </c>
      <c r="M10" s="901" t="str">
        <f t="shared" si="1"/>
        <v>6.1.1.8.1</v>
      </c>
      <c r="N10" s="902" t="s">
        <v>1514</v>
      </c>
      <c r="O10" s="196"/>
      <c r="P10" s="890"/>
      <c r="Q10" s="898" t="str">
        <f t="shared" si="3"/>
        <v>6.1.1.8</v>
      </c>
      <c r="R10" s="730" t="s">
        <v>2948</v>
      </c>
      <c r="S10" s="903" t="str">
        <f t="shared" si="4"/>
        <v>6.1.1.8.1</v>
      </c>
      <c r="T10" s="728" t="s">
        <v>1515</v>
      </c>
      <c r="U10" s="880"/>
      <c r="V10" s="890"/>
      <c r="W10" s="898" t="str">
        <f t="shared" si="5"/>
        <v>6.1.1.8</v>
      </c>
      <c r="X10" s="728"/>
      <c r="Y10" s="903" t="str">
        <f t="shared" si="6"/>
        <v>6.1.1.8.1</v>
      </c>
      <c r="Z10" s="728"/>
    </row>
    <row r="11" spans="1:26" s="228" customFormat="1" ht="27.1" x14ac:dyDescent="0.25">
      <c r="A11" s="203"/>
      <c r="B11" s="872" t="str">
        <f t="shared" si="0"/>
        <v xml:space="preserve">Are customers advised not to share security credentials (PIN) with anyone, including customer care agents and mobile money agents?
</v>
      </c>
      <c r="C11" s="196"/>
      <c r="D11" s="1157" t="s">
        <v>1516</v>
      </c>
      <c r="E11" s="904" t="s">
        <v>1517</v>
      </c>
      <c r="F11" s="1153" t="s">
        <v>2949</v>
      </c>
      <c r="G11" s="905" t="s">
        <v>1518</v>
      </c>
      <c r="H11" s="906" t="s">
        <v>1520</v>
      </c>
      <c r="I11" s="540"/>
      <c r="J11" s="1148" t="s">
        <v>1521</v>
      </c>
      <c r="K11" s="907" t="str">
        <f t="shared" si="2"/>
        <v>6.2.1.1</v>
      </c>
      <c r="L11" s="1087" t="s">
        <v>2950</v>
      </c>
      <c r="M11" s="908" t="str">
        <f t="shared" si="1"/>
        <v>6.2.1.1.1</v>
      </c>
      <c r="N11" s="909" t="s">
        <v>1522</v>
      </c>
      <c r="O11" s="196"/>
      <c r="P11" s="1151" t="s">
        <v>1523</v>
      </c>
      <c r="Q11" s="910" t="str">
        <f t="shared" si="3"/>
        <v>6.2.1.1</v>
      </c>
      <c r="R11" s="1153" t="s">
        <v>2951</v>
      </c>
      <c r="S11" s="692" t="str">
        <f t="shared" si="4"/>
        <v>6.2.1.1.1</v>
      </c>
      <c r="T11" s="906" t="s">
        <v>1524</v>
      </c>
      <c r="U11" s="880"/>
      <c r="V11" s="1148"/>
      <c r="W11" s="910" t="str">
        <f t="shared" si="5"/>
        <v>6.2.1.1</v>
      </c>
      <c r="X11" s="1147"/>
      <c r="Y11" s="692" t="str">
        <f t="shared" si="6"/>
        <v>6.2.1.1.1</v>
      </c>
      <c r="Z11" s="906"/>
    </row>
    <row r="12" spans="1:26" s="228" customFormat="1" ht="40.65" x14ac:dyDescent="0.25">
      <c r="A12" s="203"/>
      <c r="B12" s="872" t="str">
        <f t="shared" si="0"/>
        <v xml:space="preserve">Are customers advised not to store security credentials (PIN) in a manner that would allow them to easily be read by another person (e.g. taped to phone, on home screen, etc.)?
</v>
      </c>
      <c r="C12" s="196"/>
      <c r="D12" s="1158"/>
      <c r="E12" s="911" t="s">
        <v>1517</v>
      </c>
      <c r="F12" s="1154"/>
      <c r="G12" s="912" t="s">
        <v>1525</v>
      </c>
      <c r="H12" s="913" t="s">
        <v>1527</v>
      </c>
      <c r="I12" s="540"/>
      <c r="J12" s="1148">
        <v>0</v>
      </c>
      <c r="K12" s="914" t="str">
        <f t="shared" si="2"/>
        <v>6.2.1.1</v>
      </c>
      <c r="L12" s="1150"/>
      <c r="M12" s="915" t="str">
        <f t="shared" si="1"/>
        <v>6.2.1.1.2</v>
      </c>
      <c r="N12" s="886" t="s">
        <v>1528</v>
      </c>
      <c r="O12" s="196"/>
      <c r="P12" s="1152"/>
      <c r="Q12" s="916" t="str">
        <f t="shared" si="3"/>
        <v>6.2.1.1</v>
      </c>
      <c r="R12" s="1154"/>
      <c r="S12" s="686" t="str">
        <f t="shared" si="4"/>
        <v>6.2.1.1.2</v>
      </c>
      <c r="T12" s="913" t="s">
        <v>1529</v>
      </c>
      <c r="U12" s="880"/>
      <c r="V12" s="1148"/>
      <c r="W12" s="916" t="str">
        <f t="shared" si="5"/>
        <v>6.2.1.1</v>
      </c>
      <c r="X12" s="1149"/>
      <c r="Y12" s="686" t="str">
        <f t="shared" si="6"/>
        <v>6.2.1.1.2</v>
      </c>
      <c r="Z12" s="913"/>
    </row>
    <row r="13" spans="1:26" s="228" customFormat="1" ht="27.1" x14ac:dyDescent="0.25">
      <c r="A13" s="203"/>
      <c r="B13" s="872" t="str">
        <f t="shared" si="0"/>
        <v xml:space="preserve">Are customers advised to change security credentials (PIN) if they may be compromised?
</v>
      </c>
      <c r="C13" s="196"/>
      <c r="D13" s="1158"/>
      <c r="E13" s="911" t="s">
        <v>1517</v>
      </c>
      <c r="F13" s="1154"/>
      <c r="G13" s="912" t="s">
        <v>1519</v>
      </c>
      <c r="H13" s="913" t="s">
        <v>1530</v>
      </c>
      <c r="I13" s="540"/>
      <c r="J13" s="1148">
        <v>0</v>
      </c>
      <c r="K13" s="914" t="str">
        <f t="shared" si="2"/>
        <v>6.2.1.1</v>
      </c>
      <c r="L13" s="1150"/>
      <c r="M13" s="915" t="str">
        <f t="shared" si="1"/>
        <v>6.2.1.1.3</v>
      </c>
      <c r="N13" s="886" t="s">
        <v>1531</v>
      </c>
      <c r="O13" s="196"/>
      <c r="P13" s="1152"/>
      <c r="Q13" s="916" t="str">
        <f t="shared" si="3"/>
        <v>6.2.1.1</v>
      </c>
      <c r="R13" s="1154"/>
      <c r="S13" s="686" t="str">
        <f t="shared" si="4"/>
        <v>6.2.1.1.3</v>
      </c>
      <c r="T13" s="913" t="s">
        <v>1532</v>
      </c>
      <c r="U13" s="880"/>
      <c r="V13" s="1148"/>
      <c r="W13" s="916" t="str">
        <f t="shared" si="5"/>
        <v>6.2.1.1</v>
      </c>
      <c r="X13" s="1149"/>
      <c r="Y13" s="686" t="str">
        <f t="shared" si="6"/>
        <v>6.2.1.1.3</v>
      </c>
      <c r="Z13" s="913"/>
    </row>
    <row r="14" spans="1:26" s="228" customFormat="1" ht="41.35" thickBot="1" x14ac:dyDescent="0.3">
      <c r="A14" s="203"/>
      <c r="B14" s="535" t="str">
        <f t="shared" si="0"/>
        <v xml:space="preserve">Have customers been informed of any liability that they may assume for losses resulting from their failure to protect their security credentials and/or safeguard access to their accounts.
</v>
      </c>
      <c r="C14" s="196"/>
      <c r="D14" s="1158"/>
      <c r="E14" s="911" t="s">
        <v>1517</v>
      </c>
      <c r="F14" s="1154"/>
      <c r="G14" s="917" t="s">
        <v>1526</v>
      </c>
      <c r="H14" s="558" t="s">
        <v>1533</v>
      </c>
      <c r="I14" s="540"/>
      <c r="J14" s="1148"/>
      <c r="K14" s="914" t="str">
        <f t="shared" si="2"/>
        <v>6.2.1.1</v>
      </c>
      <c r="L14" s="1150"/>
      <c r="M14" s="918" t="str">
        <f t="shared" si="1"/>
        <v>6.2.1.1.4</v>
      </c>
      <c r="N14" s="622" t="s">
        <v>1534</v>
      </c>
      <c r="O14" s="196"/>
      <c r="P14" s="1152"/>
      <c r="Q14" s="916" t="str">
        <f t="shared" si="3"/>
        <v>6.2.1.1</v>
      </c>
      <c r="R14" s="1154"/>
      <c r="S14" s="831" t="str">
        <f t="shared" si="4"/>
        <v>6.2.1.1.4</v>
      </c>
      <c r="T14" s="558" t="s">
        <v>1535</v>
      </c>
      <c r="U14" s="880"/>
      <c r="V14" s="1148"/>
      <c r="W14" s="916" t="str">
        <f t="shared" si="5"/>
        <v>6.2.1.1</v>
      </c>
      <c r="X14" s="1149"/>
      <c r="Y14" s="831" t="str">
        <f t="shared" si="6"/>
        <v>6.2.1.1.4</v>
      </c>
      <c r="Z14" s="558"/>
    </row>
    <row r="15" spans="1:26" s="226" customFormat="1" ht="41.35" thickBot="1" x14ac:dyDescent="0.3">
      <c r="A15" s="193"/>
      <c r="B15" s="872" t="str">
        <f t="shared" si="0"/>
        <v xml:space="preserve">Have contact numbers for reporting (i) loss or theft of handset or SIM or (ii) suspicious or illegal activity relating to the service been provided to customers?
</v>
      </c>
      <c r="C15" s="196"/>
      <c r="D15" s="781"/>
      <c r="E15" s="781" t="s">
        <v>1536</v>
      </c>
      <c r="F15" s="919" t="s">
        <v>2952</v>
      </c>
      <c r="G15" s="920" t="s">
        <v>1537</v>
      </c>
      <c r="H15" s="919" t="s">
        <v>1538</v>
      </c>
      <c r="I15" s="540"/>
      <c r="J15" s="921">
        <v>0</v>
      </c>
      <c r="K15" s="914" t="str">
        <f t="shared" si="2"/>
        <v>6.2.1.3</v>
      </c>
      <c r="L15" s="906" t="s">
        <v>2953</v>
      </c>
      <c r="M15" s="922" t="str">
        <f t="shared" si="1"/>
        <v>6.2.1.3.1</v>
      </c>
      <c r="N15" s="923" t="s">
        <v>1539</v>
      </c>
      <c r="O15" s="196"/>
      <c r="P15" s="921"/>
      <c r="Q15" s="916" t="str">
        <f t="shared" si="3"/>
        <v>6.2.1.3</v>
      </c>
      <c r="R15" s="919" t="s">
        <v>2954</v>
      </c>
      <c r="S15" s="673" t="str">
        <f t="shared" si="4"/>
        <v>6.2.1.3.1</v>
      </c>
      <c r="T15" s="919" t="s">
        <v>1540</v>
      </c>
      <c r="U15" s="880"/>
      <c r="V15" s="921"/>
      <c r="W15" s="916" t="str">
        <f t="shared" si="5"/>
        <v>6.2.1.3</v>
      </c>
      <c r="X15" s="919"/>
      <c r="Y15" s="673" t="str">
        <f t="shared" si="6"/>
        <v>6.2.1.3.1</v>
      </c>
      <c r="Z15" s="919"/>
    </row>
    <row r="16" spans="1:26" s="226" customFormat="1" ht="27.1" x14ac:dyDescent="0.25">
      <c r="A16" s="193"/>
      <c r="B16" s="872" t="str">
        <f t="shared" si="0"/>
        <v xml:space="preserve">Are customers informed of the impact of incorrectly entering security credentials (e.g. account access locked)?
</v>
      </c>
      <c r="C16" s="196"/>
      <c r="D16" s="781"/>
      <c r="E16" s="781" t="s">
        <v>1541</v>
      </c>
      <c r="F16" s="1143" t="s">
        <v>2955</v>
      </c>
      <c r="G16" s="912" t="s">
        <v>1542</v>
      </c>
      <c r="H16" s="913" t="s">
        <v>1544</v>
      </c>
      <c r="I16" s="540"/>
      <c r="J16" s="921">
        <v>0</v>
      </c>
      <c r="K16" s="914" t="str">
        <f t="shared" si="2"/>
        <v>6.2.1.4</v>
      </c>
      <c r="L16" s="1087" t="s">
        <v>2956</v>
      </c>
      <c r="M16" s="915" t="str">
        <f t="shared" si="1"/>
        <v>6.2.1.4.1</v>
      </c>
      <c r="N16" s="913" t="s">
        <v>1545</v>
      </c>
      <c r="O16" s="196"/>
      <c r="P16" s="921"/>
      <c r="Q16" s="916" t="str">
        <f t="shared" si="3"/>
        <v>6.2.1.4</v>
      </c>
      <c r="R16" s="1143" t="s">
        <v>2957</v>
      </c>
      <c r="S16" s="686" t="str">
        <f t="shared" si="4"/>
        <v>6.2.1.4.1</v>
      </c>
      <c r="T16" s="913" t="s">
        <v>1546</v>
      </c>
      <c r="U16" s="880"/>
      <c r="V16" s="921"/>
      <c r="W16" s="916" t="str">
        <f t="shared" si="5"/>
        <v>6.2.1.4</v>
      </c>
      <c r="X16" s="1143"/>
      <c r="Y16" s="686" t="str">
        <f t="shared" si="6"/>
        <v>6.2.1.4.1</v>
      </c>
      <c r="Z16" s="913"/>
    </row>
    <row r="17" spans="1:28" s="226" customFormat="1" ht="27.8" thickBot="1" x14ac:dyDescent="0.3">
      <c r="A17" s="193"/>
      <c r="B17" s="872" t="str">
        <f t="shared" si="0"/>
        <v xml:space="preserve">Are customer service staff trained in how to reset PINs securely when a customer's account has been locked?
</v>
      </c>
      <c r="C17" s="196"/>
      <c r="D17" s="781"/>
      <c r="E17" s="924" t="s">
        <v>1541</v>
      </c>
      <c r="F17" s="1144"/>
      <c r="G17" s="925" t="s">
        <v>1543</v>
      </c>
      <c r="H17" s="926" t="s">
        <v>1547</v>
      </c>
      <c r="I17" s="540"/>
      <c r="J17" s="921">
        <v>0</v>
      </c>
      <c r="K17" s="927" t="str">
        <f t="shared" si="2"/>
        <v>6.2.1.4</v>
      </c>
      <c r="L17" s="1089"/>
      <c r="M17" s="928" t="str">
        <f t="shared" si="1"/>
        <v>6.2.1.4.2</v>
      </c>
      <c r="N17" s="897" t="s">
        <v>1548</v>
      </c>
      <c r="O17" s="196"/>
      <c r="P17" s="921"/>
      <c r="Q17" s="929" t="str">
        <f t="shared" si="3"/>
        <v>6.2.1.4</v>
      </c>
      <c r="R17" s="1144"/>
      <c r="S17" s="682" t="str">
        <f t="shared" si="4"/>
        <v>6.2.1.4.2</v>
      </c>
      <c r="T17" s="926" t="s">
        <v>1549</v>
      </c>
      <c r="U17" s="880"/>
      <c r="V17" s="921"/>
      <c r="W17" s="929" t="str">
        <f t="shared" si="5"/>
        <v>6.2.1.4</v>
      </c>
      <c r="X17" s="1144"/>
      <c r="Y17" s="682" t="str">
        <f t="shared" si="6"/>
        <v>6.2.1.4.2</v>
      </c>
      <c r="Z17" s="926"/>
    </row>
    <row r="18" spans="1:28" s="226" customFormat="1" ht="40.65" x14ac:dyDescent="0.25">
      <c r="A18" s="193"/>
      <c r="B18" s="535" t="str">
        <f t="shared" si="0"/>
        <v xml:space="preserve">For cash-in transactions, are customers advised to make sure that their transaction has completed successfully and that the balance on their mobile money account includes the full amount that they have deposited (less any authorised fees)?
</v>
      </c>
      <c r="C18" s="196"/>
      <c r="D18" s="781"/>
      <c r="E18" s="781" t="s">
        <v>1550</v>
      </c>
      <c r="F18" s="1145" t="s">
        <v>2958</v>
      </c>
      <c r="G18" s="920" t="s">
        <v>1551</v>
      </c>
      <c r="H18" s="594" t="s">
        <v>1552</v>
      </c>
      <c r="I18" s="540"/>
      <c r="J18" s="921">
        <v>0</v>
      </c>
      <c r="K18" s="914" t="str">
        <f t="shared" si="2"/>
        <v>6.2.1.5</v>
      </c>
      <c r="L18" s="1147" t="s">
        <v>2959</v>
      </c>
      <c r="M18" s="922" t="str">
        <f t="shared" si="1"/>
        <v>6.2.1.5.1</v>
      </c>
      <c r="N18" s="594" t="s">
        <v>1553</v>
      </c>
      <c r="O18" s="196"/>
      <c r="P18" s="921"/>
      <c r="Q18" s="910" t="str">
        <f t="shared" si="3"/>
        <v>6.2.1.5</v>
      </c>
      <c r="R18" s="1145" t="s">
        <v>2960</v>
      </c>
      <c r="S18" s="692" t="str">
        <f t="shared" si="4"/>
        <v>6.2.1.5.1</v>
      </c>
      <c r="T18" s="594" t="s">
        <v>1554</v>
      </c>
      <c r="U18" s="880"/>
      <c r="V18" s="921"/>
      <c r="W18" s="916" t="str">
        <f t="shared" si="5"/>
        <v>6.2.1.5</v>
      </c>
      <c r="X18" s="1145"/>
      <c r="Y18" s="673" t="str">
        <f t="shared" si="6"/>
        <v>6.2.1.5.1</v>
      </c>
      <c r="Z18" s="594"/>
    </row>
    <row r="19" spans="1:28" s="226" customFormat="1" ht="41.35" thickBot="1" x14ac:dyDescent="0.3">
      <c r="A19" s="193"/>
      <c r="B19" s="535" t="str">
        <f t="shared" si="0"/>
        <v xml:space="preserve">For cash-out transactions, are customers advised to make sure that their transaction has completed successfully, that they have the correct amount of cash, and that the remaining balance in their account is correct?
</v>
      </c>
      <c r="C19" s="196"/>
      <c r="D19" s="781"/>
      <c r="E19" s="924" t="s">
        <v>1550</v>
      </c>
      <c r="F19" s="1146"/>
      <c r="G19" s="925" t="s">
        <v>1555</v>
      </c>
      <c r="H19" s="589" t="s">
        <v>1556</v>
      </c>
      <c r="I19" s="540"/>
      <c r="J19" s="921">
        <v>0</v>
      </c>
      <c r="K19" s="755" t="str">
        <f t="shared" si="2"/>
        <v>6.2.1.5</v>
      </c>
      <c r="L19" s="1146">
        <v>0</v>
      </c>
      <c r="M19" s="928" t="str">
        <f t="shared" si="1"/>
        <v>6.2.1.5.2</v>
      </c>
      <c r="N19" s="592" t="s">
        <v>1557</v>
      </c>
      <c r="O19" s="196"/>
      <c r="P19" s="921"/>
      <c r="Q19" s="930" t="str">
        <f t="shared" si="3"/>
        <v>6.2.1.5</v>
      </c>
      <c r="R19" s="1146"/>
      <c r="S19" s="682" t="str">
        <f t="shared" si="4"/>
        <v>6.2.1.5.2</v>
      </c>
      <c r="T19" s="589" t="s">
        <v>1558</v>
      </c>
      <c r="U19" s="880"/>
      <c r="V19" s="921"/>
      <c r="W19" s="930" t="str">
        <f t="shared" si="5"/>
        <v>6.2.1.5</v>
      </c>
      <c r="X19" s="1146"/>
      <c r="Y19" s="682" t="str">
        <f t="shared" si="6"/>
        <v>6.2.1.5.2</v>
      </c>
      <c r="Z19" s="589"/>
    </row>
    <row r="20" spans="1:28" s="198" customFormat="1" ht="15.7" thickBot="1" x14ac:dyDescent="0.25">
      <c r="A20" s="197"/>
      <c r="B20" s="536"/>
      <c r="C20" s="196"/>
      <c r="D20" s="603"/>
      <c r="E20" s="703"/>
      <c r="F20" s="732"/>
      <c r="G20" s="700"/>
      <c r="H20" s="732"/>
      <c r="I20" s="540"/>
      <c r="J20" s="603"/>
      <c r="K20" s="703">
        <f t="shared" si="2"/>
        <v>0</v>
      </c>
      <c r="L20" s="732"/>
      <c r="M20" s="700">
        <f t="shared" si="1"/>
        <v>0</v>
      </c>
      <c r="N20" s="732"/>
      <c r="O20" s="196"/>
      <c r="P20" s="603"/>
      <c r="Q20" s="701"/>
      <c r="R20" s="732"/>
      <c r="S20" s="702">
        <f t="shared" si="4"/>
        <v>0</v>
      </c>
      <c r="T20" s="732"/>
      <c r="U20" s="880"/>
      <c r="V20" s="603"/>
      <c r="W20" s="701">
        <f t="shared" si="5"/>
        <v>0</v>
      </c>
      <c r="X20" s="732"/>
      <c r="Y20" s="702">
        <f t="shared" si="6"/>
        <v>0</v>
      </c>
      <c r="Z20" s="732"/>
      <c r="AA20" s="608"/>
      <c r="AB20" s="608"/>
    </row>
  </sheetData>
  <sheetProtection password="B898" sheet="1" objects="1" scenarios="1" formatColumns="0" formatRows="0"/>
  <mergeCells count="29">
    <mergeCell ref="P4:P5"/>
    <mergeCell ref="R4:R5"/>
    <mergeCell ref="V4:V5"/>
    <mergeCell ref="X4:X5"/>
    <mergeCell ref="D4:D5"/>
    <mergeCell ref="F4:F5"/>
    <mergeCell ref="J4:J5"/>
    <mergeCell ref="L4:L5"/>
    <mergeCell ref="R8:R9"/>
    <mergeCell ref="W8:W9"/>
    <mergeCell ref="X8:X9"/>
    <mergeCell ref="D11:D14"/>
    <mergeCell ref="F11:F14"/>
    <mergeCell ref="F8:F9"/>
    <mergeCell ref="L8:L9"/>
    <mergeCell ref="V11:V14"/>
    <mergeCell ref="X11:X14"/>
    <mergeCell ref="J11:J14"/>
    <mergeCell ref="L11:L14"/>
    <mergeCell ref="P11:P14"/>
    <mergeCell ref="R11:R14"/>
    <mergeCell ref="X16:X17"/>
    <mergeCell ref="F18:F19"/>
    <mergeCell ref="L18:L19"/>
    <mergeCell ref="R18:R19"/>
    <mergeCell ref="X18:X19"/>
    <mergeCell ref="F16:F17"/>
    <mergeCell ref="L16:L17"/>
    <mergeCell ref="R16:R17"/>
  </mergeCells>
  <conditionalFormatting sqref="B1 H1:H1048576 B3:B1048576">
    <cfRule type="expression" dxfId="3" priority="29" stopIfTrue="1">
      <formula>#REF!="Recommended"</formula>
    </cfRule>
  </conditionalFormatting>
  <conditionalFormatting sqref="G1:G1048576">
    <cfRule type="expression" priority="30">
      <formula>$G1&lt;&gt;#REF!</formula>
    </cfRule>
  </conditionalFormatting>
  <pageMargins left="0.39370078740157483" right="0.39370078740157483" top="0.39370078740157483" bottom="0.39370078740157483" header="0" footer="0"/>
  <pageSetup paperSize="8" scale="33" fitToHeight="100" orientation="landscape" horizontalDpi="4294967292" vertic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B27"/>
  <sheetViews>
    <sheetView showGridLines="0" showZeros="0" zoomScale="90" zoomScaleNormal="90" zoomScalePageLayoutView="90" workbookViewId="0">
      <pane ySplit="3" topLeftCell="A22" activePane="bottomLeft" state="frozen"/>
      <selection activeCell="AJ1" sqref="AJ1:AL1048576"/>
      <selection pane="bottomLeft" activeCell="A4" sqref="A4"/>
    </sheetView>
  </sheetViews>
  <sheetFormatPr defaultColWidth="10.140625" defaultRowHeight="14.3" x14ac:dyDescent="0.25"/>
  <cols>
    <col min="1" max="1" width="0.7109375" style="171" customWidth="1"/>
    <col min="2" max="2" width="125.7109375" style="199" customWidth="1"/>
    <col min="3" max="3" width="2.7109375" style="170" hidden="1" customWidth="1"/>
    <col min="4" max="4" width="12.7109375" style="171" hidden="1" customWidth="1"/>
    <col min="5" max="5" width="7.7109375" style="171" hidden="1" customWidth="1"/>
    <col min="6" max="6" width="55.7109375" style="171" hidden="1" customWidth="1"/>
    <col min="7" max="7" width="7.85546875" style="171" hidden="1" customWidth="1"/>
    <col min="8" max="8" width="47.7109375" style="171" hidden="1" customWidth="1"/>
    <col min="9" max="9" width="2.7109375" style="170" hidden="1" customWidth="1"/>
    <col min="10" max="10" width="12.7109375" style="171" hidden="1" customWidth="1"/>
    <col min="11" max="11" width="7.7109375" style="171" hidden="1" customWidth="1"/>
    <col min="12" max="12" width="55.7109375" style="171" hidden="1" customWidth="1"/>
    <col min="13" max="13" width="8.7109375" style="171" hidden="1" customWidth="1"/>
    <col min="14" max="14" width="47.7109375" style="171" hidden="1" customWidth="1"/>
    <col min="15" max="15" width="2.7109375" style="171" hidden="1" customWidth="1"/>
    <col min="16" max="16" width="12.7109375" style="171" hidden="1" customWidth="1"/>
    <col min="17" max="17" width="7.7109375" style="171" hidden="1" customWidth="1"/>
    <col min="18" max="18" width="55.7109375" style="171" hidden="1" customWidth="1"/>
    <col min="19" max="19" width="8.7109375" style="171" hidden="1" customWidth="1"/>
    <col min="20" max="20" width="47.7109375" style="171" hidden="1" customWidth="1"/>
    <col min="21" max="21" width="2.7109375" style="171" hidden="1" customWidth="1"/>
    <col min="22" max="22" width="13.7109375" style="171" hidden="1" customWidth="1"/>
    <col min="23" max="23" width="7.7109375" style="171" hidden="1" customWidth="1"/>
    <col min="24" max="24" width="55.7109375" style="171" hidden="1" customWidth="1"/>
    <col min="25" max="25" width="8.7109375" style="171" hidden="1" customWidth="1"/>
    <col min="26" max="26" width="47.7109375" style="171" hidden="1" customWidth="1"/>
    <col min="27" max="27" width="0" style="199" hidden="1" customWidth="1"/>
    <col min="28" max="16384" width="10.140625" style="199"/>
  </cols>
  <sheetData>
    <row r="1" spans="1:28" s="162" customFormat="1" ht="5.2" customHeight="1" thickBot="1" x14ac:dyDescent="0.25">
      <c r="C1" s="196"/>
      <c r="D1" s="164" t="s">
        <v>0</v>
      </c>
      <c r="E1" s="164"/>
      <c r="F1" s="164"/>
      <c r="G1" s="164"/>
      <c r="H1" s="164"/>
      <c r="I1" s="196"/>
      <c r="J1" s="165" t="s">
        <v>0</v>
      </c>
      <c r="K1" s="165"/>
      <c r="L1" s="165"/>
      <c r="M1" s="165"/>
      <c r="N1" s="165"/>
      <c r="O1" s="163"/>
      <c r="P1" s="166" t="s">
        <v>0</v>
      </c>
      <c r="Q1" s="166"/>
      <c r="R1" s="166"/>
      <c r="S1" s="166"/>
      <c r="T1" s="166"/>
      <c r="U1" s="163"/>
      <c r="V1" s="168" t="s">
        <v>0</v>
      </c>
      <c r="W1" s="168"/>
      <c r="X1" s="168"/>
      <c r="Y1" s="168"/>
      <c r="Z1" s="168" t="s">
        <v>0</v>
      </c>
    </row>
    <row r="2" spans="1:28" s="169" customFormat="1" ht="41.2" customHeight="1" thickBot="1" x14ac:dyDescent="0.3">
      <c r="B2" s="609" t="str">
        <f>UPPER(Introduction!B30)</f>
        <v>7. CUSTOMER SERVICE:  EFFECTIVELY ADDRESS CUSTOMER SERVICE REQUESTS AND COMPLAINTS</v>
      </c>
      <c r="C2" s="196"/>
      <c r="D2" s="174"/>
      <c r="E2" s="174"/>
      <c r="F2" s="174"/>
      <c r="G2" s="174"/>
      <c r="H2" s="174"/>
      <c r="I2" s="196"/>
      <c r="J2" s="173">
        <v>16</v>
      </c>
      <c r="K2" s="174"/>
      <c r="L2" s="173">
        <v>17</v>
      </c>
      <c r="M2" s="174"/>
      <c r="N2" s="173">
        <v>3</v>
      </c>
      <c r="O2" s="196"/>
      <c r="P2" s="174"/>
      <c r="Q2" s="174"/>
      <c r="R2" s="174"/>
      <c r="S2" s="175"/>
      <c r="T2" s="175"/>
      <c r="U2" s="196"/>
      <c r="V2" s="174"/>
      <c r="W2" s="174"/>
      <c r="X2" s="174"/>
      <c r="Y2" s="174"/>
      <c r="Z2" s="174"/>
    </row>
    <row r="3" spans="1:28" s="177" customFormat="1" ht="40.1" customHeight="1" thickBot="1" x14ac:dyDescent="0.3">
      <c r="B3" s="533" t="str">
        <f>CHOOSE(LanguageNumber,H3,N3,T3,Z3)</f>
        <v>Indicator</v>
      </c>
      <c r="C3" s="196"/>
      <c r="D3" s="181" t="s">
        <v>374</v>
      </c>
      <c r="E3" s="181" t="s">
        <v>263</v>
      </c>
      <c r="F3" s="183" t="s">
        <v>264</v>
      </c>
      <c r="G3" s="184" t="s">
        <v>265</v>
      </c>
      <c r="H3" s="183" t="s">
        <v>266</v>
      </c>
      <c r="I3" s="196"/>
      <c r="J3" s="185" t="s">
        <v>267</v>
      </c>
      <c r="K3" s="179" t="s">
        <v>268</v>
      </c>
      <c r="L3" s="179" t="s">
        <v>269</v>
      </c>
      <c r="M3" s="179" t="s">
        <v>270</v>
      </c>
      <c r="N3" s="179" t="s">
        <v>271</v>
      </c>
      <c r="O3" s="196"/>
      <c r="P3" s="181" t="s">
        <v>273</v>
      </c>
      <c r="Q3" s="181" t="s">
        <v>274</v>
      </c>
      <c r="R3" s="183" t="s">
        <v>275</v>
      </c>
      <c r="S3" s="179" t="s">
        <v>276</v>
      </c>
      <c r="T3" s="183" t="s">
        <v>277</v>
      </c>
      <c r="U3" s="196"/>
      <c r="V3" s="185" t="s">
        <v>278</v>
      </c>
      <c r="W3" s="185" t="s">
        <v>263</v>
      </c>
      <c r="X3" s="179" t="s">
        <v>264</v>
      </c>
      <c r="Y3" s="188" t="s">
        <v>279</v>
      </c>
      <c r="Z3" s="179" t="s">
        <v>266</v>
      </c>
    </row>
    <row r="4" spans="1:28" s="229" customFormat="1" ht="27.8" thickBot="1" x14ac:dyDescent="0.3">
      <c r="A4" s="189" t="e">
        <f>IF(#REF!=#REF!,TRUE,FALSE)</f>
        <v>#REF!</v>
      </c>
      <c r="B4" s="535" t="str">
        <f t="shared" ref="B4:B26" si="0">CHOOSE(LanguageNumber,H4,N4,T4,Z4)&amp;CarriageReturn</f>
        <v xml:space="preserve">Are all procedures for handling requests and complaints from mobile money customers documented?
</v>
      </c>
      <c r="C4" s="196"/>
      <c r="D4" s="546" t="s">
        <v>1559</v>
      </c>
      <c r="E4" s="781" t="s">
        <v>1560</v>
      </c>
      <c r="F4" s="931" t="s">
        <v>2961</v>
      </c>
      <c r="G4" s="932" t="s">
        <v>1561</v>
      </c>
      <c r="H4" s="564" t="s">
        <v>1562</v>
      </c>
      <c r="I4" s="196"/>
      <c r="J4" s="541" t="s">
        <v>1563</v>
      </c>
      <c r="K4" s="907" t="str">
        <f>$E4</f>
        <v>7.1.1.1</v>
      </c>
      <c r="L4" s="933" t="s">
        <v>2962</v>
      </c>
      <c r="M4" s="846" t="str">
        <f t="shared" ref="M4:M27" si="1">G4</f>
        <v>7.1.1.1.1</v>
      </c>
      <c r="N4" s="659" t="s">
        <v>1564</v>
      </c>
      <c r="O4" s="196"/>
      <c r="P4" s="934" t="s">
        <v>1565</v>
      </c>
      <c r="Q4" s="907" t="str">
        <f>$E4</f>
        <v>7.1.1.1</v>
      </c>
      <c r="R4" s="931" t="s">
        <v>2963</v>
      </c>
      <c r="S4" s="935" t="str">
        <f>$G4</f>
        <v>7.1.1.1.1</v>
      </c>
      <c r="T4" s="564" t="s">
        <v>1566</v>
      </c>
      <c r="U4" s="196"/>
      <c r="V4" s="541"/>
      <c r="W4" s="936" t="str">
        <f>$E4</f>
        <v>7.1.1.1</v>
      </c>
      <c r="X4" s="931"/>
      <c r="Y4" s="849" t="str">
        <f>$G4</f>
        <v>7.1.1.1.1</v>
      </c>
      <c r="Z4" s="574"/>
      <c r="AA4" s="937"/>
      <c r="AB4" s="937"/>
    </row>
    <row r="5" spans="1:28" s="230" customFormat="1" ht="41.35" thickBot="1" x14ac:dyDescent="0.3">
      <c r="A5" s="193"/>
      <c r="B5" s="535" t="str">
        <f t="shared" si="0"/>
        <v xml:space="preserve">Has the provider defined a complaints escalation process, which may be invoked if customers are not satisfied with the initial outcome of the complaints process?
</v>
      </c>
      <c r="C5" s="196"/>
      <c r="D5" s="938" t="s">
        <v>367</v>
      </c>
      <c r="E5" s="546" t="s">
        <v>1567</v>
      </c>
      <c r="F5" s="564" t="s">
        <v>2964</v>
      </c>
      <c r="G5" s="932" t="s">
        <v>1568</v>
      </c>
      <c r="H5" s="564" t="s">
        <v>1569</v>
      </c>
      <c r="I5" s="196"/>
      <c r="J5" s="939" t="s">
        <v>367</v>
      </c>
      <c r="K5" s="550" t="str">
        <f t="shared" ref="K5:K26" si="2">$E5</f>
        <v>7.1.1.3</v>
      </c>
      <c r="L5" s="564" t="s">
        <v>2965</v>
      </c>
      <c r="M5" s="668" t="str">
        <f t="shared" si="1"/>
        <v>7.1.1.3.1</v>
      </c>
      <c r="N5" s="564" t="s">
        <v>1570</v>
      </c>
      <c r="O5" s="196"/>
      <c r="P5" s="939" t="s">
        <v>367</v>
      </c>
      <c r="Q5" s="550" t="str">
        <f t="shared" ref="Q5:Q26" si="3">$E5</f>
        <v>7.1.1.3</v>
      </c>
      <c r="R5" s="564" t="s">
        <v>2966</v>
      </c>
      <c r="S5" s="940" t="str">
        <f t="shared" ref="S5:S26" si="4">$G5</f>
        <v>7.1.1.3.1</v>
      </c>
      <c r="T5" s="564" t="s">
        <v>1571</v>
      </c>
      <c r="U5" s="196"/>
      <c r="V5" s="939"/>
      <c r="W5" s="570" t="str">
        <f t="shared" ref="W5:W26" si="5">$E5</f>
        <v>7.1.1.3</v>
      </c>
      <c r="X5" s="564"/>
      <c r="Y5" s="668" t="str">
        <f t="shared" ref="Y5:Y26" si="6">$G5</f>
        <v>7.1.1.3.1</v>
      </c>
      <c r="Z5" s="564"/>
      <c r="AA5" s="941"/>
      <c r="AB5" s="941"/>
    </row>
    <row r="6" spans="1:28" s="229" customFormat="1" ht="41.35" thickBot="1" x14ac:dyDescent="0.3">
      <c r="A6" s="193"/>
      <c r="B6" s="872" t="str">
        <f t="shared" si="0"/>
        <v xml:space="preserve">Is the provider always the single point for its customers to raise complaints when they send transactions to banks / other providers (domestic and international)?
</v>
      </c>
      <c r="C6" s="196"/>
      <c r="D6" s="938" t="s">
        <v>367</v>
      </c>
      <c r="E6" s="942" t="s">
        <v>1573</v>
      </c>
      <c r="F6" s="594" t="s">
        <v>2967</v>
      </c>
      <c r="G6" s="943" t="s">
        <v>1572</v>
      </c>
      <c r="H6" s="919" t="s">
        <v>1574</v>
      </c>
      <c r="I6" s="196"/>
      <c r="J6" s="939" t="s">
        <v>367</v>
      </c>
      <c r="K6" s="944" t="str">
        <f t="shared" si="2"/>
        <v>7.1.1.4</v>
      </c>
      <c r="L6" s="594" t="s">
        <v>2968</v>
      </c>
      <c r="M6" s="945" t="str">
        <f t="shared" si="1"/>
        <v>7.1.1.4.1</v>
      </c>
      <c r="N6" s="919" t="s">
        <v>1575</v>
      </c>
      <c r="O6" s="196"/>
      <c r="P6" s="939" t="s">
        <v>367</v>
      </c>
      <c r="Q6" s="946" t="str">
        <f t="shared" si="3"/>
        <v>7.1.1.4</v>
      </c>
      <c r="R6" s="601" t="s">
        <v>2969</v>
      </c>
      <c r="S6" s="947" t="str">
        <f t="shared" si="4"/>
        <v>7.1.1.4.1</v>
      </c>
      <c r="T6" s="919" t="s">
        <v>1576</v>
      </c>
      <c r="U6" s="196"/>
      <c r="V6" s="939"/>
      <c r="W6" s="948" t="str">
        <f t="shared" si="5"/>
        <v>7.1.1.4</v>
      </c>
      <c r="X6" s="594"/>
      <c r="Y6" s="945" t="str">
        <f t="shared" si="6"/>
        <v>7.1.1.4.1</v>
      </c>
      <c r="Z6" s="919"/>
      <c r="AA6" s="937"/>
      <c r="AB6" s="937"/>
    </row>
    <row r="7" spans="1:28" s="229" customFormat="1" ht="41.35" thickBot="1" x14ac:dyDescent="0.3">
      <c r="A7" s="193"/>
      <c r="B7" s="535" t="str">
        <f t="shared" si="0"/>
        <v xml:space="preserve">Are customer support staff trained to verify the identity of customers who make complaints using a secret word or other information that only the customer should know?
</v>
      </c>
      <c r="C7" s="196"/>
      <c r="D7" s="938" t="s">
        <v>367</v>
      </c>
      <c r="E7" s="537" t="s">
        <v>1579</v>
      </c>
      <c r="F7" s="594" t="s">
        <v>2970</v>
      </c>
      <c r="G7" s="618" t="s">
        <v>1580</v>
      </c>
      <c r="H7" s="594" t="s">
        <v>1581</v>
      </c>
      <c r="I7" s="196"/>
      <c r="J7" s="939" t="s">
        <v>367</v>
      </c>
      <c r="K7" s="722" t="str">
        <f t="shared" si="2"/>
        <v>7.1.1.5</v>
      </c>
      <c r="L7" s="594" t="s">
        <v>2971</v>
      </c>
      <c r="M7" s="674" t="str">
        <f t="shared" si="1"/>
        <v>7.1.1.5.1</v>
      </c>
      <c r="N7" s="594" t="s">
        <v>1582</v>
      </c>
      <c r="O7" s="196"/>
      <c r="P7" s="939" t="s">
        <v>367</v>
      </c>
      <c r="Q7" s="560" t="str">
        <f t="shared" si="3"/>
        <v>7.1.1.5</v>
      </c>
      <c r="R7" s="654" t="s">
        <v>2972</v>
      </c>
      <c r="S7" s="602" t="str">
        <f t="shared" si="4"/>
        <v>7.1.1.5.1</v>
      </c>
      <c r="T7" s="594" t="s">
        <v>1583</v>
      </c>
      <c r="U7" s="196"/>
      <c r="V7" s="939"/>
      <c r="W7" s="556" t="str">
        <f t="shared" si="5"/>
        <v>7.1.1.5</v>
      </c>
      <c r="X7" s="594"/>
      <c r="Y7" s="674" t="str">
        <f t="shared" si="6"/>
        <v>7.1.1.5.1</v>
      </c>
      <c r="Z7" s="594"/>
      <c r="AA7" s="937"/>
      <c r="AB7" s="937"/>
    </row>
    <row r="8" spans="1:28" s="230" customFormat="1" ht="27.1" x14ac:dyDescent="0.25">
      <c r="A8" s="193"/>
      <c r="B8" s="535" t="str">
        <f t="shared" si="0"/>
        <v xml:space="preserve">Are customer service staff trained to deal with a range of issues that customers may complain about?
</v>
      </c>
      <c r="C8" s="196"/>
      <c r="D8" s="938" t="s">
        <v>367</v>
      </c>
      <c r="E8" s="537" t="s">
        <v>1584</v>
      </c>
      <c r="F8" s="1078" t="s">
        <v>2973</v>
      </c>
      <c r="G8" s="612" t="s">
        <v>1577</v>
      </c>
      <c r="H8" s="581" t="s">
        <v>1585</v>
      </c>
      <c r="I8" s="196"/>
      <c r="J8" s="939" t="s">
        <v>367</v>
      </c>
      <c r="K8" s="722" t="str">
        <f t="shared" si="2"/>
        <v>7.1.1.6</v>
      </c>
      <c r="L8" s="1075" t="s">
        <v>2974</v>
      </c>
      <c r="M8" s="693" t="str">
        <f t="shared" si="1"/>
        <v>7.1.1.6.1</v>
      </c>
      <c r="N8" s="581" t="s">
        <v>1586</v>
      </c>
      <c r="O8" s="196"/>
      <c r="P8" s="939" t="s">
        <v>367</v>
      </c>
      <c r="Q8" s="560" t="str">
        <f t="shared" si="3"/>
        <v>7.1.1.6</v>
      </c>
      <c r="R8" s="1038" t="s">
        <v>2975</v>
      </c>
      <c r="S8" s="544" t="str">
        <f t="shared" si="4"/>
        <v>7.1.1.6.1</v>
      </c>
      <c r="T8" s="581" t="s">
        <v>1587</v>
      </c>
      <c r="U8" s="196"/>
      <c r="V8" s="939"/>
      <c r="W8" s="1167" t="str">
        <f t="shared" si="5"/>
        <v>7.1.1.6</v>
      </c>
      <c r="X8" s="1054"/>
      <c r="Y8" s="674" t="str">
        <f t="shared" si="6"/>
        <v>7.1.1.6.1</v>
      </c>
      <c r="Z8" s="594"/>
      <c r="AA8" s="941"/>
      <c r="AB8" s="941"/>
    </row>
    <row r="9" spans="1:28" s="230" customFormat="1" ht="41.35" thickBot="1" x14ac:dyDescent="0.3">
      <c r="A9" s="193"/>
      <c r="B9" s="535" t="str">
        <f t="shared" si="0"/>
        <v xml:space="preserve">Does training for complaints management staff encompass the full lifecycle of complaint management, including initial contact with complainants, analysis of the complaint, resolution, logging the call and closure?
</v>
      </c>
      <c r="C9" s="196"/>
      <c r="D9" s="938" t="s">
        <v>367</v>
      </c>
      <c r="E9" s="546" t="s">
        <v>1584</v>
      </c>
      <c r="F9" s="1055" t="s">
        <v>367</v>
      </c>
      <c r="G9" s="621" t="s">
        <v>1578</v>
      </c>
      <c r="H9" s="558" t="s">
        <v>1588</v>
      </c>
      <c r="I9" s="196"/>
      <c r="J9" s="939" t="s">
        <v>367</v>
      </c>
      <c r="K9" s="550" t="str">
        <f t="shared" si="2"/>
        <v>7.1.1.6</v>
      </c>
      <c r="L9" s="1059" t="s">
        <v>367</v>
      </c>
      <c r="M9" s="687" t="str">
        <f t="shared" si="1"/>
        <v>7.1.1.6.2</v>
      </c>
      <c r="N9" s="622" t="s">
        <v>1589</v>
      </c>
      <c r="O9" s="196"/>
      <c r="P9" s="939" t="s">
        <v>367</v>
      </c>
      <c r="Q9" s="556" t="str">
        <f t="shared" si="3"/>
        <v>7.1.1.6</v>
      </c>
      <c r="R9" s="1039"/>
      <c r="S9" s="552" t="str">
        <f t="shared" si="4"/>
        <v>7.1.1.6.2</v>
      </c>
      <c r="T9" s="558" t="s">
        <v>1590</v>
      </c>
      <c r="U9" s="196"/>
      <c r="V9" s="939"/>
      <c r="W9" s="1167" t="str">
        <f t="shared" si="5"/>
        <v>7.1.1.6</v>
      </c>
      <c r="X9" s="1055"/>
      <c r="Y9" s="687" t="str">
        <f t="shared" si="6"/>
        <v>7.1.1.6.2</v>
      </c>
      <c r="Z9" s="558"/>
      <c r="AA9" s="941"/>
      <c r="AB9" s="941"/>
    </row>
    <row r="10" spans="1:28" s="229" customFormat="1" ht="27.8" thickBot="1" x14ac:dyDescent="0.3">
      <c r="A10" s="193"/>
      <c r="B10" s="535" t="str">
        <f t="shared" si="0"/>
        <v xml:space="preserve">Are detailed records of customer complaints maintained?
</v>
      </c>
      <c r="C10" s="196"/>
      <c r="D10" s="938" t="s">
        <v>367</v>
      </c>
      <c r="E10" s="537" t="s">
        <v>1591</v>
      </c>
      <c r="F10" s="594" t="s">
        <v>2976</v>
      </c>
      <c r="G10" s="618" t="s">
        <v>797</v>
      </c>
      <c r="H10" s="594" t="s">
        <v>1592</v>
      </c>
      <c r="I10" s="196"/>
      <c r="J10" s="939" t="s">
        <v>367</v>
      </c>
      <c r="K10" s="722" t="str">
        <f t="shared" si="2"/>
        <v>7.1.1.7</v>
      </c>
      <c r="L10" s="594" t="s">
        <v>2977</v>
      </c>
      <c r="M10" s="674" t="str">
        <f t="shared" si="1"/>
        <v>7.1.1.7.1</v>
      </c>
      <c r="N10" s="594" t="s">
        <v>1593</v>
      </c>
      <c r="O10" s="196"/>
      <c r="P10" s="939" t="s">
        <v>367</v>
      </c>
      <c r="Q10" s="560" t="str">
        <f t="shared" si="3"/>
        <v>7.1.1.7</v>
      </c>
      <c r="R10" s="654" t="s">
        <v>2978</v>
      </c>
      <c r="S10" s="602" t="str">
        <f t="shared" si="4"/>
        <v>7.1.1.7.1</v>
      </c>
      <c r="T10" s="594" t="s">
        <v>1594</v>
      </c>
      <c r="U10" s="196"/>
      <c r="V10" s="939"/>
      <c r="W10" s="556" t="str">
        <f t="shared" si="5"/>
        <v>7.1.1.7</v>
      </c>
      <c r="X10" s="594"/>
      <c r="Y10" s="674" t="str">
        <f t="shared" si="6"/>
        <v>7.1.1.7.1</v>
      </c>
      <c r="Z10" s="594"/>
      <c r="AA10" s="937"/>
      <c r="AB10" s="937"/>
    </row>
    <row r="11" spans="1:28" s="230" customFormat="1" ht="27.1" x14ac:dyDescent="0.25">
      <c r="A11" s="193"/>
      <c r="B11" s="535" t="str">
        <f t="shared" si="0"/>
        <v xml:space="preserve">Are the methods for contacting customer care clearly advertised to customers - e.g. at agents and other points of service, or on posters?
</v>
      </c>
      <c r="C11" s="196"/>
      <c r="D11" s="1073" t="s">
        <v>1595</v>
      </c>
      <c r="E11" s="537" t="s">
        <v>1596</v>
      </c>
      <c r="F11" s="1078" t="s">
        <v>2979</v>
      </c>
      <c r="G11" s="612" t="s">
        <v>1597</v>
      </c>
      <c r="H11" s="581" t="s">
        <v>1598</v>
      </c>
      <c r="I11" s="196"/>
      <c r="J11" s="1067" t="s">
        <v>1599</v>
      </c>
      <c r="K11" s="722" t="str">
        <f t="shared" si="2"/>
        <v>7.1.2.1</v>
      </c>
      <c r="L11" s="1075" t="s">
        <v>2980</v>
      </c>
      <c r="M11" s="693" t="str">
        <f t="shared" si="1"/>
        <v>7.1.2.1.1</v>
      </c>
      <c r="N11" s="582" t="s">
        <v>1600</v>
      </c>
      <c r="O11" s="196"/>
      <c r="P11" s="1168" t="s">
        <v>1601</v>
      </c>
      <c r="Q11" s="560" t="str">
        <f t="shared" si="3"/>
        <v>7.1.2.1</v>
      </c>
      <c r="R11" s="1038" t="s">
        <v>2981</v>
      </c>
      <c r="S11" s="544" t="str">
        <f t="shared" si="4"/>
        <v>7.1.2.1.1</v>
      </c>
      <c r="T11" s="581" t="s">
        <v>1602</v>
      </c>
      <c r="U11" s="196"/>
      <c r="V11" s="1067"/>
      <c r="W11" s="1167" t="str">
        <f t="shared" si="5"/>
        <v>7.1.2.1</v>
      </c>
      <c r="X11" s="1054"/>
      <c r="Y11" s="674" t="str">
        <f t="shared" si="6"/>
        <v>7.1.2.1.1</v>
      </c>
      <c r="Z11" s="594"/>
      <c r="AA11" s="941"/>
      <c r="AB11" s="941"/>
    </row>
    <row r="12" spans="1:28" s="230" customFormat="1" ht="27.1" x14ac:dyDescent="0.25">
      <c r="A12" s="193"/>
      <c r="B12" s="535" t="str">
        <f t="shared" si="0"/>
        <v xml:space="preserve">Are customers informed of customer service channels / procedures upon account opening?
</v>
      </c>
      <c r="C12" s="196"/>
      <c r="D12" s="1073"/>
      <c r="E12" s="546" t="s">
        <v>1596</v>
      </c>
      <c r="F12" s="1054"/>
      <c r="G12" s="621" t="s">
        <v>1603</v>
      </c>
      <c r="H12" s="558" t="s">
        <v>1604</v>
      </c>
      <c r="I12" s="196"/>
      <c r="J12" s="1067">
        <v>0</v>
      </c>
      <c r="K12" s="550" t="str">
        <f t="shared" si="2"/>
        <v>7.1.2.1</v>
      </c>
      <c r="L12" s="1058">
        <v>0</v>
      </c>
      <c r="M12" s="687" t="str">
        <f t="shared" si="1"/>
        <v>7.1.2.1.2</v>
      </c>
      <c r="N12" s="622" t="s">
        <v>1605</v>
      </c>
      <c r="O12" s="196"/>
      <c r="P12" s="1067"/>
      <c r="Q12" s="556" t="str">
        <f t="shared" si="3"/>
        <v>7.1.2.1</v>
      </c>
      <c r="R12" s="1039"/>
      <c r="S12" s="552" t="str">
        <f t="shared" si="4"/>
        <v>7.1.2.1.2</v>
      </c>
      <c r="T12" s="558" t="s">
        <v>1606</v>
      </c>
      <c r="U12" s="196"/>
      <c r="V12" s="1067"/>
      <c r="W12" s="1167" t="str">
        <f t="shared" si="5"/>
        <v>7.1.2.1</v>
      </c>
      <c r="X12" s="1054"/>
      <c r="Y12" s="687" t="str">
        <f t="shared" si="6"/>
        <v>7.1.2.1.2</v>
      </c>
      <c r="Z12" s="558"/>
      <c r="AA12" s="941"/>
      <c r="AB12" s="941"/>
    </row>
    <row r="13" spans="1:28" s="230" customFormat="1" ht="27.8" thickBot="1" x14ac:dyDescent="0.3">
      <c r="A13" s="193"/>
      <c r="B13" s="535" t="str">
        <f t="shared" si="0"/>
        <v xml:space="preserve">Is a description of the external recourse options included in the customer terms &amp; conditions or customer contract?
</v>
      </c>
      <c r="C13" s="196"/>
      <c r="D13" s="1073" t="s">
        <v>367</v>
      </c>
      <c r="E13" s="546" t="s">
        <v>1596</v>
      </c>
      <c r="F13" s="1055" t="s">
        <v>367</v>
      </c>
      <c r="G13" s="621" t="s">
        <v>1607</v>
      </c>
      <c r="H13" s="913" t="s">
        <v>1608</v>
      </c>
      <c r="I13" s="196"/>
      <c r="J13" s="1067" t="s">
        <v>367</v>
      </c>
      <c r="K13" s="550" t="str">
        <f t="shared" si="2"/>
        <v>7.1.2.1</v>
      </c>
      <c r="L13" s="1059" t="s">
        <v>367</v>
      </c>
      <c r="M13" s="687" t="str">
        <f t="shared" si="1"/>
        <v>7.1.2.1.3</v>
      </c>
      <c r="N13" s="913" t="s">
        <v>1609</v>
      </c>
      <c r="O13" s="196"/>
      <c r="P13" s="1067" t="s">
        <v>367</v>
      </c>
      <c r="Q13" s="556" t="str">
        <f t="shared" si="3"/>
        <v>7.1.2.1</v>
      </c>
      <c r="R13" s="1039"/>
      <c r="S13" s="552" t="str">
        <f t="shared" si="4"/>
        <v>7.1.2.1.3</v>
      </c>
      <c r="T13" s="949" t="s">
        <v>1610</v>
      </c>
      <c r="U13" s="196"/>
      <c r="V13" s="1067"/>
      <c r="W13" s="1167" t="str">
        <f t="shared" si="5"/>
        <v>7.1.2.1</v>
      </c>
      <c r="X13" s="1055"/>
      <c r="Y13" s="687" t="str">
        <f t="shared" si="6"/>
        <v>7.1.2.1.3</v>
      </c>
      <c r="Z13" s="558"/>
      <c r="AA13" s="941"/>
      <c r="AB13" s="941"/>
    </row>
    <row r="14" spans="1:28" s="229" customFormat="1" ht="27.1" x14ac:dyDescent="0.25">
      <c r="A14" s="231"/>
      <c r="B14" s="535" t="str">
        <f t="shared" si="0"/>
        <v xml:space="preserve">Is there a policy for the management of transaction reversals, and is it kept updated as new transaction types are developed?
</v>
      </c>
      <c r="C14" s="196"/>
      <c r="D14" s="747" t="s">
        <v>1611</v>
      </c>
      <c r="E14" s="950" t="s">
        <v>1612</v>
      </c>
      <c r="F14" s="1153" t="s">
        <v>2982</v>
      </c>
      <c r="G14" s="951" t="s">
        <v>1613</v>
      </c>
      <c r="H14" s="581" t="s">
        <v>1614</v>
      </c>
      <c r="I14" s="196"/>
      <c r="J14" s="852" t="s">
        <v>1615</v>
      </c>
      <c r="K14" s="952" t="str">
        <f t="shared" si="2"/>
        <v>7.1.3.1</v>
      </c>
      <c r="L14" s="1087" t="s">
        <v>2983</v>
      </c>
      <c r="M14" s="677" t="str">
        <f t="shared" si="1"/>
        <v>7.1.3.1.1</v>
      </c>
      <c r="N14" s="582" t="s">
        <v>1616</v>
      </c>
      <c r="O14" s="196"/>
      <c r="P14" s="852" t="s">
        <v>1617</v>
      </c>
      <c r="Q14" s="952" t="str">
        <f t="shared" si="3"/>
        <v>7.1.3.1</v>
      </c>
      <c r="R14" s="1153" t="s">
        <v>2984</v>
      </c>
      <c r="S14" s="953" t="str">
        <f t="shared" si="4"/>
        <v>7.1.3.1.1</v>
      </c>
      <c r="T14" s="581" t="s">
        <v>1618</v>
      </c>
      <c r="U14" s="196"/>
      <c r="V14" s="852"/>
      <c r="W14" s="910" t="str">
        <f t="shared" si="5"/>
        <v>7.1.3.1</v>
      </c>
      <c r="X14" s="1154"/>
      <c r="Y14" s="677" t="str">
        <f t="shared" si="6"/>
        <v>7.1.3.1.1</v>
      </c>
      <c r="Z14" s="594"/>
      <c r="AA14" s="937"/>
      <c r="AB14" s="937"/>
    </row>
    <row r="15" spans="1:28" s="229" customFormat="1" ht="40.65" x14ac:dyDescent="0.25">
      <c r="A15" s="231"/>
      <c r="B15" s="535" t="str">
        <f t="shared" si="0"/>
        <v xml:space="preserve">Is there a list of all transaction types can be reversed, explaining conditions for the reversal to be completed (e.g. time limit for raising reversal; funds available to be reversed)?
</v>
      </c>
      <c r="C15" s="196"/>
      <c r="D15" s="938" t="s">
        <v>367</v>
      </c>
      <c r="E15" s="546" t="s">
        <v>1612</v>
      </c>
      <c r="F15" s="1154"/>
      <c r="G15" s="618" t="s">
        <v>1619</v>
      </c>
      <c r="H15" s="594" t="s">
        <v>1620</v>
      </c>
      <c r="I15" s="196"/>
      <c r="J15" s="939" t="s">
        <v>367</v>
      </c>
      <c r="K15" s="550" t="str">
        <f t="shared" si="2"/>
        <v>7.1.3.1</v>
      </c>
      <c r="L15" s="1088"/>
      <c r="M15" s="674" t="str">
        <f t="shared" si="1"/>
        <v>7.1.3.1.2</v>
      </c>
      <c r="N15" s="594" t="s">
        <v>1621</v>
      </c>
      <c r="O15" s="196"/>
      <c r="P15" s="939" t="s">
        <v>367</v>
      </c>
      <c r="Q15" s="556" t="str">
        <f t="shared" si="3"/>
        <v>7.1.3.1</v>
      </c>
      <c r="R15" s="1154"/>
      <c r="S15" s="602" t="str">
        <f t="shared" si="4"/>
        <v>7.1.3.1.2</v>
      </c>
      <c r="T15" s="594" t="s">
        <v>1622</v>
      </c>
      <c r="U15" s="196"/>
      <c r="V15" s="939"/>
      <c r="W15" s="1167" t="str">
        <f t="shared" si="5"/>
        <v>7.1.3.1</v>
      </c>
      <c r="X15" s="1154"/>
      <c r="Y15" s="674" t="str">
        <f t="shared" si="6"/>
        <v>7.1.3.1.2</v>
      </c>
      <c r="Z15" s="594"/>
      <c r="AA15" s="937"/>
      <c r="AB15" s="937"/>
    </row>
    <row r="16" spans="1:28" s="229" customFormat="1" ht="27.1" x14ac:dyDescent="0.25">
      <c r="A16" s="231"/>
      <c r="B16" s="535" t="str">
        <f t="shared" si="0"/>
        <v xml:space="preserve">Has it been determined whether fees/ commissions/ taxes will be reversed as part of each reversible transaction?
</v>
      </c>
      <c r="C16" s="196"/>
      <c r="D16" s="938" t="s">
        <v>367</v>
      </c>
      <c r="E16" s="546" t="s">
        <v>1612</v>
      </c>
      <c r="F16" s="1154"/>
      <c r="G16" s="621" t="s">
        <v>1624</v>
      </c>
      <c r="H16" s="558" t="s">
        <v>1625</v>
      </c>
      <c r="I16" s="196"/>
      <c r="J16" s="939" t="s">
        <v>367</v>
      </c>
      <c r="K16" s="550" t="str">
        <f t="shared" si="2"/>
        <v>7.1.3.1</v>
      </c>
      <c r="L16" s="1088" t="s">
        <v>367</v>
      </c>
      <c r="M16" s="687" t="str">
        <f t="shared" si="1"/>
        <v>7.1.3.1.3</v>
      </c>
      <c r="N16" s="558" t="s">
        <v>1626</v>
      </c>
      <c r="O16" s="196"/>
      <c r="P16" s="939" t="s">
        <v>367</v>
      </c>
      <c r="Q16" s="556" t="str">
        <f t="shared" si="3"/>
        <v>7.1.3.1</v>
      </c>
      <c r="R16" s="1154"/>
      <c r="S16" s="552" t="str">
        <f t="shared" si="4"/>
        <v>7.1.3.1.3</v>
      </c>
      <c r="T16" s="558" t="s">
        <v>1627</v>
      </c>
      <c r="U16" s="196"/>
      <c r="V16" s="939"/>
      <c r="W16" s="1167" t="str">
        <f t="shared" si="5"/>
        <v>7.1.3.1</v>
      </c>
      <c r="X16" s="1154"/>
      <c r="Y16" s="687" t="str">
        <f t="shared" si="6"/>
        <v>7.1.3.1.3</v>
      </c>
      <c r="Z16" s="558"/>
      <c r="AA16" s="937"/>
      <c r="AB16" s="937"/>
    </row>
    <row r="17" spans="1:28" s="229" customFormat="1" ht="41.35" thickBot="1" x14ac:dyDescent="0.3">
      <c r="A17" s="231"/>
      <c r="B17" s="535" t="str">
        <f t="shared" si="0"/>
        <v xml:space="preserve">Does the reversals policy specify that the provider will correct mistakes where the provider is at fault for a debit or transaction that should not have occurred (e.g. mistake by customer service staff or system error)?
</v>
      </c>
      <c r="C17" s="196"/>
      <c r="D17" s="747"/>
      <c r="E17" s="781" t="s">
        <v>1612</v>
      </c>
      <c r="F17" s="1144"/>
      <c r="G17" s="925" t="s">
        <v>1629</v>
      </c>
      <c r="H17" s="558" t="s">
        <v>1630</v>
      </c>
      <c r="I17" s="196"/>
      <c r="J17" s="852">
        <v>0</v>
      </c>
      <c r="K17" s="954" t="str">
        <f t="shared" si="2"/>
        <v>7.1.3.1</v>
      </c>
      <c r="L17" s="1089">
        <v>0</v>
      </c>
      <c r="M17" s="682" t="str">
        <f t="shared" si="1"/>
        <v>7.1.3.1.4</v>
      </c>
      <c r="N17" s="622" t="s">
        <v>1631</v>
      </c>
      <c r="O17" s="196"/>
      <c r="P17" s="852"/>
      <c r="Q17" s="955" t="str">
        <f t="shared" si="3"/>
        <v>7.1.3.1</v>
      </c>
      <c r="R17" s="1144"/>
      <c r="S17" s="928" t="str">
        <f t="shared" si="4"/>
        <v>7.1.3.1.4</v>
      </c>
      <c r="T17" s="558" t="s">
        <v>1632</v>
      </c>
      <c r="U17" s="196"/>
      <c r="V17" s="852"/>
      <c r="W17" s="930" t="str">
        <f t="shared" si="5"/>
        <v>7.1.3.1</v>
      </c>
      <c r="X17" s="1144"/>
      <c r="Y17" s="682" t="str">
        <f t="shared" si="6"/>
        <v>7.1.3.1.4</v>
      </c>
      <c r="Z17" s="589"/>
      <c r="AA17" s="937"/>
      <c r="AB17" s="937"/>
    </row>
    <row r="18" spans="1:28" s="229" customFormat="1" ht="27.1" x14ac:dyDescent="0.25">
      <c r="A18" s="231"/>
      <c r="B18" s="535" t="str">
        <f t="shared" si="0"/>
        <v xml:space="preserve">Are processes defined for customer service staff to conduct reversals?
</v>
      </c>
      <c r="C18" s="196"/>
      <c r="D18" s="747" t="s">
        <v>367</v>
      </c>
      <c r="E18" s="537" t="s">
        <v>1633</v>
      </c>
      <c r="F18" s="1078" t="s">
        <v>2985</v>
      </c>
      <c r="G18" s="905" t="s">
        <v>1634</v>
      </c>
      <c r="H18" s="581" t="s">
        <v>1635</v>
      </c>
      <c r="I18" s="196"/>
      <c r="J18" s="852" t="s">
        <v>367</v>
      </c>
      <c r="K18" s="722" t="str">
        <f t="shared" si="2"/>
        <v>7.1.3.2</v>
      </c>
      <c r="L18" s="1075" t="s">
        <v>2986</v>
      </c>
      <c r="M18" s="692" t="str">
        <f t="shared" si="1"/>
        <v>7.1.3.2.1</v>
      </c>
      <c r="N18" s="581" t="s">
        <v>1636</v>
      </c>
      <c r="O18" s="196"/>
      <c r="P18" s="852" t="s">
        <v>367</v>
      </c>
      <c r="Q18" s="560" t="str">
        <f t="shared" si="3"/>
        <v>7.1.3.2</v>
      </c>
      <c r="R18" s="1078" t="s">
        <v>2987</v>
      </c>
      <c r="S18" s="908" t="str">
        <f t="shared" si="4"/>
        <v>7.1.3.2.1</v>
      </c>
      <c r="T18" s="581" t="s">
        <v>1637</v>
      </c>
      <c r="U18" s="196"/>
      <c r="V18" s="852"/>
      <c r="W18" s="1167" t="str">
        <f t="shared" si="5"/>
        <v>7.1.3.2</v>
      </c>
      <c r="X18" s="1054"/>
      <c r="Y18" s="673" t="str">
        <f t="shared" si="6"/>
        <v>7.1.3.2.1</v>
      </c>
      <c r="Z18" s="594"/>
      <c r="AA18" s="937"/>
      <c r="AB18" s="937"/>
    </row>
    <row r="19" spans="1:28" s="229" customFormat="1" ht="41.35" thickBot="1" x14ac:dyDescent="0.3">
      <c r="A19" s="231"/>
      <c r="B19" s="535" t="str">
        <f t="shared" si="0"/>
        <v xml:space="preserve">Are steps taken to avoid fraudulent reversals, particularly those related to agent and merchant transactions where cash or goods are exchanged (e.g. contact recipient to agree the reversal)?
</v>
      </c>
      <c r="C19" s="196"/>
      <c r="D19" s="938" t="s">
        <v>367</v>
      </c>
      <c r="E19" s="546" t="s">
        <v>1633</v>
      </c>
      <c r="F19" s="1055" t="s">
        <v>367</v>
      </c>
      <c r="G19" s="912" t="s">
        <v>1638</v>
      </c>
      <c r="H19" s="558" t="s">
        <v>1639</v>
      </c>
      <c r="I19" s="196"/>
      <c r="J19" s="939" t="s">
        <v>367</v>
      </c>
      <c r="K19" s="550" t="str">
        <f t="shared" si="2"/>
        <v>7.1.3.2</v>
      </c>
      <c r="L19" s="1059" t="s">
        <v>367</v>
      </c>
      <c r="M19" s="686" t="str">
        <f t="shared" si="1"/>
        <v>7.1.3.2.2</v>
      </c>
      <c r="N19" s="622" t="s">
        <v>1640</v>
      </c>
      <c r="O19" s="196"/>
      <c r="P19" s="939" t="s">
        <v>367</v>
      </c>
      <c r="Q19" s="556" t="str">
        <f t="shared" si="3"/>
        <v>7.1.3.2</v>
      </c>
      <c r="R19" s="1055" t="s">
        <v>367</v>
      </c>
      <c r="S19" s="915" t="str">
        <f t="shared" si="4"/>
        <v>7.1.3.2.2</v>
      </c>
      <c r="T19" s="558" t="s">
        <v>1641</v>
      </c>
      <c r="U19" s="196"/>
      <c r="V19" s="939"/>
      <c r="W19" s="1167" t="str">
        <f t="shared" si="5"/>
        <v>7.1.3.2</v>
      </c>
      <c r="X19" s="1055"/>
      <c r="Y19" s="686" t="str">
        <f t="shared" si="6"/>
        <v>7.1.3.2.2</v>
      </c>
      <c r="Z19" s="558"/>
      <c r="AA19" s="937"/>
      <c r="AB19" s="937"/>
    </row>
    <row r="20" spans="1:28" s="229" customFormat="1" ht="27.1" x14ac:dyDescent="0.25">
      <c r="A20" s="193"/>
      <c r="B20" s="535" t="str">
        <f t="shared" si="0"/>
        <v xml:space="preserve">Have detailed procedures been defined with each financial partner to accommodate off-net transaction reversals?
</v>
      </c>
      <c r="C20" s="196"/>
      <c r="D20" s="938" t="s">
        <v>367</v>
      </c>
      <c r="E20" s="950" t="s">
        <v>1642</v>
      </c>
      <c r="F20" s="1153" t="s">
        <v>2988</v>
      </c>
      <c r="G20" s="905" t="s">
        <v>1623</v>
      </c>
      <c r="H20" s="581" t="s">
        <v>1643</v>
      </c>
      <c r="I20" s="196"/>
      <c r="J20" s="939" t="s">
        <v>367</v>
      </c>
      <c r="K20" s="907" t="str">
        <f t="shared" si="2"/>
        <v>7.1.3.4</v>
      </c>
      <c r="L20" s="1153" t="s">
        <v>2989</v>
      </c>
      <c r="M20" s="692" t="str">
        <f t="shared" si="1"/>
        <v>7.1.3.4.1</v>
      </c>
      <c r="N20" s="581" t="s">
        <v>1644</v>
      </c>
      <c r="O20" s="196"/>
      <c r="P20" s="939" t="s">
        <v>367</v>
      </c>
      <c r="Q20" s="910" t="str">
        <f t="shared" si="3"/>
        <v>7.1.3.4</v>
      </c>
      <c r="R20" s="1153" t="s">
        <v>2990</v>
      </c>
      <c r="S20" s="908" t="str">
        <f t="shared" si="4"/>
        <v>7.1.3.4.1</v>
      </c>
      <c r="T20" s="581" t="s">
        <v>1645</v>
      </c>
      <c r="U20" s="196"/>
      <c r="V20" s="939"/>
      <c r="W20" s="1165" t="str">
        <f t="shared" si="5"/>
        <v>7.1.3.4</v>
      </c>
      <c r="X20" s="1153"/>
      <c r="Y20" s="692" t="str">
        <f t="shared" si="6"/>
        <v>7.1.3.4.1</v>
      </c>
      <c r="Z20" s="581"/>
      <c r="AA20" s="937"/>
      <c r="AB20" s="937"/>
    </row>
    <row r="21" spans="1:28" s="229" customFormat="1" ht="27.1" x14ac:dyDescent="0.25">
      <c r="A21" s="193"/>
      <c r="B21" s="535" t="str">
        <f t="shared" si="0"/>
        <v xml:space="preserve">Has a service-level agreement for responding to and resolving off-net reversals been agreed with each financial ecosystem partner?
</v>
      </c>
      <c r="C21" s="196"/>
      <c r="D21" s="938" t="s">
        <v>367</v>
      </c>
      <c r="E21" s="781" t="s">
        <v>1642</v>
      </c>
      <c r="F21" s="1154"/>
      <c r="G21" s="912" t="s">
        <v>1628</v>
      </c>
      <c r="H21" s="558" t="s">
        <v>1646</v>
      </c>
      <c r="I21" s="196"/>
      <c r="J21" s="939" t="s">
        <v>367</v>
      </c>
      <c r="K21" s="914" t="str">
        <f t="shared" si="2"/>
        <v>7.1.3.4</v>
      </c>
      <c r="L21" s="1154">
        <v>0</v>
      </c>
      <c r="M21" s="686" t="str">
        <f t="shared" si="1"/>
        <v>7.1.3.4.2</v>
      </c>
      <c r="N21" s="558" t="s">
        <v>1647</v>
      </c>
      <c r="O21" s="196"/>
      <c r="P21" s="939" t="s">
        <v>367</v>
      </c>
      <c r="Q21" s="916" t="str">
        <f t="shared" si="3"/>
        <v>7.1.3.4</v>
      </c>
      <c r="R21" s="1154"/>
      <c r="S21" s="915" t="str">
        <f t="shared" si="4"/>
        <v>7.1.3.4.2</v>
      </c>
      <c r="T21" s="558" t="s">
        <v>1648</v>
      </c>
      <c r="U21" s="196"/>
      <c r="V21" s="939"/>
      <c r="W21" s="1166" t="str">
        <f t="shared" si="5"/>
        <v>7.1.3.4</v>
      </c>
      <c r="X21" s="1154"/>
      <c r="Y21" s="686" t="str">
        <f t="shared" si="6"/>
        <v>7.1.3.4.2</v>
      </c>
      <c r="Z21" s="558"/>
      <c r="AA21" s="937"/>
      <c r="AB21" s="937"/>
    </row>
    <row r="22" spans="1:28" s="229" customFormat="1" ht="41.35" thickBot="1" x14ac:dyDescent="0.3">
      <c r="A22" s="193"/>
      <c r="B22" s="535" t="str">
        <f t="shared" si="0"/>
        <v xml:space="preserve">Is information on how and when transactions can be reversed made clear to customers through the T&amp;Cs or available on request from agents or customer care?
</v>
      </c>
      <c r="C22" s="196"/>
      <c r="D22" s="938" t="s">
        <v>367</v>
      </c>
      <c r="E22" s="781" t="s">
        <v>1650</v>
      </c>
      <c r="F22" s="919" t="s">
        <v>2991</v>
      </c>
      <c r="G22" s="920" t="s">
        <v>1649</v>
      </c>
      <c r="H22" s="594" t="s">
        <v>1651</v>
      </c>
      <c r="I22" s="196"/>
      <c r="J22" s="939" t="s">
        <v>367</v>
      </c>
      <c r="K22" s="914" t="str">
        <f t="shared" si="2"/>
        <v>7.1.3.6</v>
      </c>
      <c r="L22" s="923" t="s">
        <v>2992</v>
      </c>
      <c r="M22" s="673" t="str">
        <f t="shared" si="1"/>
        <v>7.1.3.6.1</v>
      </c>
      <c r="N22" s="601" t="s">
        <v>1652</v>
      </c>
      <c r="O22" s="196"/>
      <c r="P22" s="939" t="s">
        <v>367</v>
      </c>
      <c r="Q22" s="914" t="str">
        <f t="shared" si="3"/>
        <v>7.1.3.6</v>
      </c>
      <c r="R22" s="919" t="s">
        <v>2993</v>
      </c>
      <c r="S22" s="922" t="str">
        <f t="shared" si="4"/>
        <v>7.1.3.6.1</v>
      </c>
      <c r="T22" s="594" t="s">
        <v>1653</v>
      </c>
      <c r="U22" s="196"/>
      <c r="V22" s="939"/>
      <c r="W22" s="930" t="str">
        <f t="shared" si="5"/>
        <v>7.1.3.6</v>
      </c>
      <c r="X22" s="956"/>
      <c r="Y22" s="668" t="str">
        <f t="shared" si="6"/>
        <v>7.1.3.6.1</v>
      </c>
      <c r="Z22" s="564"/>
      <c r="AA22" s="937"/>
      <c r="AB22" s="937"/>
    </row>
    <row r="23" spans="1:28" s="225" customFormat="1" ht="27.8" thickBot="1" x14ac:dyDescent="0.3">
      <c r="A23" s="189"/>
      <c r="B23" s="535" t="str">
        <f t="shared" si="0"/>
        <v xml:space="preserve">Does the provider's customer care capability include a second level of support trained to deal with complex and/or high-risk issues?
</v>
      </c>
      <c r="C23" s="196"/>
      <c r="D23" s="781"/>
      <c r="E23" s="781" t="s">
        <v>1654</v>
      </c>
      <c r="F23" s="574" t="s">
        <v>2994</v>
      </c>
      <c r="G23" s="957" t="s">
        <v>1655</v>
      </c>
      <c r="H23" s="574" t="s">
        <v>1656</v>
      </c>
      <c r="I23" s="196"/>
      <c r="J23" s="958">
        <v>0</v>
      </c>
      <c r="K23" s="755" t="str">
        <f t="shared" si="2"/>
        <v>7.2.1.2</v>
      </c>
      <c r="L23" s="574" t="s">
        <v>2995</v>
      </c>
      <c r="M23" s="668" t="str">
        <f t="shared" si="1"/>
        <v>7.2.1.2.1</v>
      </c>
      <c r="N23" s="656" t="s">
        <v>1657</v>
      </c>
      <c r="O23" s="196"/>
      <c r="P23" s="958"/>
      <c r="Q23" s="952" t="str">
        <f t="shared" si="3"/>
        <v>7.2.1.2</v>
      </c>
      <c r="R23" s="574" t="s">
        <v>2996</v>
      </c>
      <c r="S23" s="935" t="str">
        <f t="shared" si="4"/>
        <v>7.2.1.2.1</v>
      </c>
      <c r="T23" s="574" t="s">
        <v>1658</v>
      </c>
      <c r="U23" s="196"/>
      <c r="V23" s="958"/>
      <c r="W23" s="930" t="str">
        <f t="shared" si="5"/>
        <v>7.2.1.2</v>
      </c>
      <c r="X23" s="564"/>
      <c r="Y23" s="668" t="str">
        <f t="shared" si="6"/>
        <v>7.2.1.2.1</v>
      </c>
      <c r="Z23" s="564"/>
      <c r="AA23" s="224"/>
      <c r="AB23" s="224"/>
    </row>
    <row r="24" spans="1:28" s="225" customFormat="1" ht="27.1" x14ac:dyDescent="0.25">
      <c r="A24" s="193"/>
      <c r="B24" s="872" t="str">
        <f t="shared" si="0"/>
        <v xml:space="preserve">Do customer care personnel have access to relevant customer data, including transaction details and notes from previous contact with the provider?
</v>
      </c>
      <c r="C24" s="196"/>
      <c r="D24" s="938"/>
      <c r="E24" s="950" t="s">
        <v>1659</v>
      </c>
      <c r="F24" s="919" t="s">
        <v>2997</v>
      </c>
      <c r="G24" s="920" t="s">
        <v>1660</v>
      </c>
      <c r="H24" s="919" t="s">
        <v>1661</v>
      </c>
      <c r="I24" s="196"/>
      <c r="J24" s="959">
        <v>0</v>
      </c>
      <c r="K24" s="914" t="str">
        <f t="shared" si="2"/>
        <v>7.2.1.4</v>
      </c>
      <c r="L24" s="919" t="s">
        <v>2998</v>
      </c>
      <c r="M24" s="673" t="str">
        <f t="shared" si="1"/>
        <v>7.2.1.4.1</v>
      </c>
      <c r="N24" s="960" t="s">
        <v>1662</v>
      </c>
      <c r="O24" s="196"/>
      <c r="P24" s="959"/>
      <c r="Q24" s="916" t="str">
        <f t="shared" si="3"/>
        <v>7.2.1.4</v>
      </c>
      <c r="R24" s="919" t="s">
        <v>2999</v>
      </c>
      <c r="S24" s="922" t="str">
        <f t="shared" si="4"/>
        <v>7.2.1.4.1</v>
      </c>
      <c r="T24" s="919" t="s">
        <v>1663</v>
      </c>
      <c r="U24" s="196"/>
      <c r="V24" s="959"/>
      <c r="W24" s="916" t="str">
        <f t="shared" si="5"/>
        <v>7.2.1.4</v>
      </c>
      <c r="X24" s="919"/>
      <c r="Y24" s="673" t="str">
        <f t="shared" si="6"/>
        <v>7.2.1.4.1</v>
      </c>
      <c r="Z24" s="919"/>
      <c r="AA24" s="224"/>
      <c r="AB24" s="224"/>
    </row>
    <row r="25" spans="1:28" s="225" customFormat="1" ht="27.8" thickBot="1" x14ac:dyDescent="0.3">
      <c r="A25" s="193"/>
      <c r="B25" s="872" t="str">
        <f t="shared" si="0"/>
        <v xml:space="preserve">Are first- and  second-level customer service staff available during business hours, at a minimum?
</v>
      </c>
      <c r="C25" s="196"/>
      <c r="D25" s="938"/>
      <c r="E25" s="781" t="s">
        <v>1664</v>
      </c>
      <c r="F25" s="919"/>
      <c r="G25" s="925" t="s">
        <v>1665</v>
      </c>
      <c r="H25" s="926" t="s">
        <v>1666</v>
      </c>
      <c r="I25" s="196"/>
      <c r="J25" s="959">
        <v>0</v>
      </c>
      <c r="K25" s="755" t="str">
        <f t="shared" si="2"/>
        <v>7.2.1.5</v>
      </c>
      <c r="L25" s="926" t="s">
        <v>367</v>
      </c>
      <c r="M25" s="682" t="str">
        <f t="shared" si="1"/>
        <v>7.2.1.5.2</v>
      </c>
      <c r="N25" s="961" t="s">
        <v>1667</v>
      </c>
      <c r="O25" s="196"/>
      <c r="P25" s="959"/>
      <c r="Q25" s="955" t="str">
        <f t="shared" si="3"/>
        <v>7.2.1.5</v>
      </c>
      <c r="R25" s="926" t="s">
        <v>367</v>
      </c>
      <c r="S25" s="928" t="str">
        <f t="shared" si="4"/>
        <v>7.2.1.5.2</v>
      </c>
      <c r="T25" s="926" t="s">
        <v>1668</v>
      </c>
      <c r="U25" s="196"/>
      <c r="V25" s="959"/>
      <c r="W25" s="930" t="str">
        <f t="shared" si="5"/>
        <v>7.2.1.5</v>
      </c>
      <c r="X25" s="926"/>
      <c r="Y25" s="682" t="str">
        <f t="shared" si="6"/>
        <v>7.2.1.5.2</v>
      </c>
      <c r="Z25" s="926"/>
      <c r="AA25" s="224"/>
      <c r="AB25" s="224"/>
    </row>
    <row r="26" spans="1:28" s="227" customFormat="1" ht="27.1" x14ac:dyDescent="0.25">
      <c r="A26" s="193"/>
      <c r="B26" s="535" t="str">
        <f t="shared" si="0"/>
        <v xml:space="preserve">Are customers informed how and when to escalate complaints to external recourse after exhausting the provider's resolution process?
</v>
      </c>
      <c r="C26" s="196"/>
      <c r="D26" s="537" t="s">
        <v>1669</v>
      </c>
      <c r="E26" s="950" t="s">
        <v>1670</v>
      </c>
      <c r="F26" s="906" t="s">
        <v>3000</v>
      </c>
      <c r="G26" s="905" t="s">
        <v>1671</v>
      </c>
      <c r="H26" s="581" t="s">
        <v>1672</v>
      </c>
      <c r="I26" s="196"/>
      <c r="J26" s="852" t="s">
        <v>1673</v>
      </c>
      <c r="K26" s="914" t="str">
        <f t="shared" si="2"/>
        <v>7.3.1.1</v>
      </c>
      <c r="L26" s="919" t="s">
        <v>3001</v>
      </c>
      <c r="M26" s="673" t="str">
        <f t="shared" si="1"/>
        <v>7.3.1.1.1</v>
      </c>
      <c r="N26" s="594" t="s">
        <v>1674</v>
      </c>
      <c r="O26" s="196"/>
      <c r="P26" s="838" t="s">
        <v>1675</v>
      </c>
      <c r="Q26" s="962" t="str">
        <f t="shared" si="3"/>
        <v>7.3.1.1</v>
      </c>
      <c r="R26" s="963" t="s">
        <v>3002</v>
      </c>
      <c r="S26" s="922" t="str">
        <f t="shared" si="4"/>
        <v>7.3.1.1.1</v>
      </c>
      <c r="T26" s="594" t="s">
        <v>1676</v>
      </c>
      <c r="U26" s="196"/>
      <c r="V26" s="939"/>
      <c r="W26" s="916" t="str">
        <f t="shared" si="5"/>
        <v>7.3.1.1</v>
      </c>
      <c r="X26" s="919"/>
      <c r="Y26" s="673" t="str">
        <f t="shared" si="6"/>
        <v>7.3.1.1.1</v>
      </c>
      <c r="Z26" s="594"/>
      <c r="AA26" s="226"/>
      <c r="AB26" s="226"/>
    </row>
    <row r="27" spans="1:28" s="198" customFormat="1" ht="15.7" thickBot="1" x14ac:dyDescent="0.3">
      <c r="A27" s="197"/>
      <c r="B27" s="536"/>
      <c r="C27" s="196"/>
      <c r="D27" s="703"/>
      <c r="E27" s="703"/>
      <c r="F27" s="732"/>
      <c r="G27" s="700"/>
      <c r="H27" s="732"/>
      <c r="I27" s="196"/>
      <c r="J27" s="603"/>
      <c r="K27" s="703">
        <f>$E27</f>
        <v>0</v>
      </c>
      <c r="L27" s="604"/>
      <c r="M27" s="702">
        <f t="shared" si="1"/>
        <v>0</v>
      </c>
      <c r="N27" s="732"/>
      <c r="O27" s="196"/>
      <c r="P27" s="603"/>
      <c r="Q27" s="603"/>
      <c r="R27" s="604"/>
      <c r="S27" s="607">
        <f>$G27</f>
        <v>0</v>
      </c>
      <c r="T27" s="604"/>
      <c r="U27" s="196"/>
      <c r="V27" s="603"/>
      <c r="W27" s="701">
        <f>$E27</f>
        <v>0</v>
      </c>
      <c r="X27" s="732"/>
      <c r="Y27" s="702">
        <f>$G27</f>
        <v>0</v>
      </c>
      <c r="Z27" s="732"/>
      <c r="AA27" s="608"/>
      <c r="AB27" s="608"/>
    </row>
  </sheetData>
  <sheetProtection password="B898" sheet="1" objects="1" scenarios="1" formatColumns="0" formatRows="0"/>
  <mergeCells count="29">
    <mergeCell ref="R8:R9"/>
    <mergeCell ref="W8:W9"/>
    <mergeCell ref="X8:X9"/>
    <mergeCell ref="D11:D13"/>
    <mergeCell ref="F11:F13"/>
    <mergeCell ref="J11:J13"/>
    <mergeCell ref="L11:L13"/>
    <mergeCell ref="F8:F9"/>
    <mergeCell ref="L8:L9"/>
    <mergeCell ref="P11:P13"/>
    <mergeCell ref="R11:R13"/>
    <mergeCell ref="V11:V13"/>
    <mergeCell ref="W11:W13"/>
    <mergeCell ref="X11:X13"/>
    <mergeCell ref="F14:F17"/>
    <mergeCell ref="L14:L17"/>
    <mergeCell ref="R14:R17"/>
    <mergeCell ref="X14:X17"/>
    <mergeCell ref="W15:W16"/>
    <mergeCell ref="F18:F19"/>
    <mergeCell ref="L18:L19"/>
    <mergeCell ref="R18:R19"/>
    <mergeCell ref="W18:W19"/>
    <mergeCell ref="X18:X19"/>
    <mergeCell ref="X20:X21"/>
    <mergeCell ref="F20:F21"/>
    <mergeCell ref="L20:L21"/>
    <mergeCell ref="R20:R21"/>
    <mergeCell ref="W20:W21"/>
  </mergeCells>
  <conditionalFormatting sqref="B1 H14:H1048576 H1:H12 B3:B1048576">
    <cfRule type="expression" dxfId="2" priority="31" stopIfTrue="1">
      <formula>#REF!="Recommended"</formula>
    </cfRule>
  </conditionalFormatting>
  <conditionalFormatting sqref="H13">
    <cfRule type="expression" dxfId="1" priority="48" stopIfTrue="1">
      <formula>#REF!="Recommended"</formula>
    </cfRule>
  </conditionalFormatting>
  <conditionalFormatting sqref="G1:G1048576">
    <cfRule type="expression" priority="49">
      <formula>$G1&lt;&gt;#REF!</formula>
    </cfRule>
  </conditionalFormatting>
  <pageMargins left="0.39370078740157483" right="0.39370078740157483" top="0.39370078740157483" bottom="0.39370078740157483" header="0" footer="0"/>
  <pageSetup paperSize="8" scale="33" fitToHeight="100" orientation="landscape" horizontalDpi="4294967292" vertic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B14"/>
  <sheetViews>
    <sheetView showGridLines="0" showZeros="0" zoomScale="90" zoomScaleNormal="90" zoomScalePageLayoutView="90" workbookViewId="0">
      <pane ySplit="3" topLeftCell="A4" activePane="bottomLeft" state="frozen"/>
      <selection activeCell="AJ1" sqref="AJ1:AL1048576"/>
      <selection pane="bottomLeft" activeCell="AB10" sqref="AB10"/>
    </sheetView>
  </sheetViews>
  <sheetFormatPr defaultColWidth="10.140625" defaultRowHeight="14.3" x14ac:dyDescent="0.25"/>
  <cols>
    <col min="1" max="1" width="0.7109375" style="171" customWidth="1"/>
    <col min="2" max="2" width="125.7109375" style="199" customWidth="1"/>
    <col min="3" max="3" width="2.7109375" style="171" hidden="1" customWidth="1"/>
    <col min="4" max="4" width="12.7109375" style="171" hidden="1" customWidth="1"/>
    <col min="5" max="5" width="7.7109375" style="171" hidden="1" customWidth="1"/>
    <col min="6" max="6" width="55.7109375" style="171" hidden="1" customWidth="1"/>
    <col min="7" max="7" width="7.85546875" style="171" hidden="1" customWidth="1"/>
    <col min="8" max="8" width="47.7109375" style="171" hidden="1" customWidth="1"/>
    <col min="9" max="9" width="2.7109375" style="171" hidden="1" customWidth="1"/>
    <col min="10" max="10" width="12.7109375" style="171" hidden="1" customWidth="1"/>
    <col min="11" max="11" width="7.7109375" style="171" hidden="1" customWidth="1"/>
    <col min="12" max="12" width="55.7109375" style="171" hidden="1" customWidth="1"/>
    <col min="13" max="13" width="8.7109375" style="171" hidden="1" customWidth="1"/>
    <col min="14" max="14" width="47.7109375" style="171" hidden="1" customWidth="1"/>
    <col min="15" max="15" width="2.7109375" style="171" hidden="1" customWidth="1"/>
    <col min="16" max="16" width="12.7109375" style="171" hidden="1" customWidth="1"/>
    <col min="17" max="17" width="7.7109375" style="171" hidden="1" customWidth="1"/>
    <col min="18" max="18" width="55.7109375" style="171" hidden="1" customWidth="1"/>
    <col min="19" max="19" width="8.7109375" style="171" hidden="1" customWidth="1"/>
    <col min="20" max="20" width="47.7109375" style="171" hidden="1" customWidth="1"/>
    <col min="21" max="21" width="2.7109375" style="171" hidden="1" customWidth="1"/>
    <col min="22" max="22" width="13.7109375" style="171" hidden="1" customWidth="1"/>
    <col min="23" max="23" width="7.7109375" style="171" hidden="1" customWidth="1"/>
    <col min="24" max="24" width="55.7109375" style="171" hidden="1" customWidth="1"/>
    <col min="25" max="25" width="8.7109375" style="171" hidden="1" customWidth="1"/>
    <col min="26" max="26" width="47.7109375" style="171" hidden="1" customWidth="1"/>
    <col min="27" max="27" width="0" style="199" hidden="1" customWidth="1"/>
    <col min="28" max="16384" width="10.140625" style="199"/>
  </cols>
  <sheetData>
    <row r="1" spans="1:28" s="162" customFormat="1" ht="5.2" customHeight="1" thickBot="1" x14ac:dyDescent="0.25">
      <c r="C1" s="163"/>
      <c r="D1" s="164" t="s">
        <v>0</v>
      </c>
      <c r="E1" s="164"/>
      <c r="F1" s="164"/>
      <c r="G1" s="164"/>
      <c r="H1" s="164"/>
      <c r="I1" s="163"/>
      <c r="J1" s="165" t="s">
        <v>0</v>
      </c>
      <c r="K1" s="165"/>
      <c r="L1" s="165"/>
      <c r="M1" s="165"/>
      <c r="N1" s="165"/>
      <c r="O1" s="163"/>
      <c r="P1" s="166" t="s">
        <v>0</v>
      </c>
      <c r="Q1" s="166"/>
      <c r="R1" s="166"/>
      <c r="S1" s="166"/>
      <c r="T1" s="166"/>
      <c r="U1" s="163"/>
      <c r="V1" s="168" t="s">
        <v>0</v>
      </c>
      <c r="W1" s="168"/>
      <c r="X1" s="168"/>
      <c r="Y1" s="168"/>
      <c r="Z1" s="168" t="s">
        <v>0</v>
      </c>
    </row>
    <row r="2" spans="1:28" s="169" customFormat="1" ht="41.2" customHeight="1" thickBot="1" x14ac:dyDescent="0.3">
      <c r="B2" s="609" t="str">
        <f>UPPER(Introduction!B33)</f>
        <v>8. DATA PRIVACY:  PROTECT CUSTOMERS’ PERSONAL DATA</v>
      </c>
      <c r="C2" s="196"/>
      <c r="D2" s="174"/>
      <c r="E2" s="174"/>
      <c r="F2" s="174"/>
      <c r="G2" s="174"/>
      <c r="H2" s="174"/>
      <c r="I2" s="167"/>
      <c r="J2" s="173">
        <v>16</v>
      </c>
      <c r="K2" s="174"/>
      <c r="L2" s="173">
        <v>17</v>
      </c>
      <c r="M2" s="174"/>
      <c r="N2" s="173">
        <v>3</v>
      </c>
      <c r="O2" s="196"/>
      <c r="P2" s="174"/>
      <c r="Q2" s="174"/>
      <c r="R2" s="174"/>
      <c r="S2" s="175"/>
      <c r="T2" s="175"/>
      <c r="U2" s="167"/>
      <c r="V2" s="174"/>
      <c r="W2" s="174"/>
      <c r="X2" s="174"/>
      <c r="Y2" s="174"/>
      <c r="Z2" s="174"/>
    </row>
    <row r="3" spans="1:28" s="177" customFormat="1" ht="40.1" customHeight="1" thickBot="1" x14ac:dyDescent="0.3">
      <c r="B3" s="533" t="str">
        <f>CHOOSE(LanguageNumber,H3,N3,T3,Z3)</f>
        <v>Indicator</v>
      </c>
      <c r="C3" s="196"/>
      <c r="D3" s="181" t="s">
        <v>374</v>
      </c>
      <c r="E3" s="181" t="s">
        <v>263</v>
      </c>
      <c r="F3" s="183" t="s">
        <v>264</v>
      </c>
      <c r="G3" s="184" t="s">
        <v>265</v>
      </c>
      <c r="H3" s="183" t="s">
        <v>266</v>
      </c>
      <c r="I3" s="196"/>
      <c r="J3" s="185" t="s">
        <v>267</v>
      </c>
      <c r="K3" s="182" t="s">
        <v>268</v>
      </c>
      <c r="L3" s="182" t="s">
        <v>269</v>
      </c>
      <c r="M3" s="179" t="s">
        <v>270</v>
      </c>
      <c r="N3" s="179" t="s">
        <v>271</v>
      </c>
      <c r="O3" s="196"/>
      <c r="P3" s="181" t="s">
        <v>273</v>
      </c>
      <c r="Q3" s="181" t="s">
        <v>274</v>
      </c>
      <c r="R3" s="183" t="s">
        <v>275</v>
      </c>
      <c r="S3" s="179" t="s">
        <v>276</v>
      </c>
      <c r="T3" s="186" t="s">
        <v>277</v>
      </c>
      <c r="U3" s="196"/>
      <c r="V3" s="185" t="s">
        <v>278</v>
      </c>
      <c r="W3" s="185" t="s">
        <v>263</v>
      </c>
      <c r="X3" s="179" t="s">
        <v>264</v>
      </c>
      <c r="Y3" s="188" t="s">
        <v>279</v>
      </c>
      <c r="Z3" s="179" t="s">
        <v>266</v>
      </c>
    </row>
    <row r="4" spans="1:28" s="213" customFormat="1" ht="27.8" thickBot="1" x14ac:dyDescent="0.3">
      <c r="A4" s="232"/>
      <c r="B4" s="535" t="str">
        <f t="shared" ref="B4:B13" si="0">CHOOSE(LanguageNumber,H4,N4,T4,Z4)&amp;CarriageReturn</f>
        <v xml:space="preserve">Does the provider have a data privacy policy that commits to fair usage and protection of personal data?
</v>
      </c>
      <c r="C4" s="196"/>
      <c r="D4" s="546" t="s">
        <v>1677</v>
      </c>
      <c r="E4" s="964" t="s">
        <v>1678</v>
      </c>
      <c r="F4" s="564" t="s">
        <v>3003</v>
      </c>
      <c r="G4" s="965" t="s">
        <v>1679</v>
      </c>
      <c r="H4" s="564" t="s">
        <v>1680</v>
      </c>
      <c r="I4" s="196"/>
      <c r="J4" s="541" t="s">
        <v>1681</v>
      </c>
      <c r="K4" s="805" t="str">
        <f>$E4</f>
        <v>8.1.1.1</v>
      </c>
      <c r="L4" s="569" t="s">
        <v>3004</v>
      </c>
      <c r="M4" s="966" t="str">
        <f t="shared" ref="M4:M14" si="1">G4</f>
        <v>8.1.1.1.1</v>
      </c>
      <c r="N4" s="660" t="s">
        <v>1682</v>
      </c>
      <c r="O4" s="196"/>
      <c r="P4" s="934" t="s">
        <v>1683</v>
      </c>
      <c r="Q4" s="858" t="str">
        <f>$E4</f>
        <v>8.1.1.1</v>
      </c>
      <c r="R4" s="564" t="s">
        <v>3005</v>
      </c>
      <c r="S4" s="967" t="str">
        <f>$G4</f>
        <v>8.1.1.1.1</v>
      </c>
      <c r="T4" s="564" t="s">
        <v>1684</v>
      </c>
      <c r="U4" s="196"/>
      <c r="V4" s="541"/>
      <c r="W4" s="968" t="str">
        <f>$E4</f>
        <v>8.1.1.1</v>
      </c>
      <c r="X4" s="574"/>
      <c r="Y4" s="967" t="str">
        <f>$G4</f>
        <v>8.1.1.1.1</v>
      </c>
      <c r="Z4" s="822"/>
      <c r="AA4" s="212"/>
      <c r="AB4" s="212"/>
    </row>
    <row r="5" spans="1:28" s="213" customFormat="1" ht="27.8" thickBot="1" x14ac:dyDescent="0.3">
      <c r="A5" s="232"/>
      <c r="B5" s="535" t="str">
        <f t="shared" si="0"/>
        <v xml:space="preserve">Has responsibility been assigned for overseeing the implementation of the data privacy policy?
</v>
      </c>
      <c r="C5" s="196"/>
      <c r="D5" s="546"/>
      <c r="E5" s="964" t="s">
        <v>1685</v>
      </c>
      <c r="F5" s="574" t="s">
        <v>3006</v>
      </c>
      <c r="G5" s="969" t="s">
        <v>1686</v>
      </c>
      <c r="H5" s="574" t="s">
        <v>1687</v>
      </c>
      <c r="I5" s="196"/>
      <c r="J5" s="549">
        <v>0</v>
      </c>
      <c r="K5" s="805" t="str">
        <f t="shared" ref="K5:K14" si="2">$E5</f>
        <v>8.1.1.2</v>
      </c>
      <c r="L5" s="569" t="s">
        <v>3007</v>
      </c>
      <c r="M5" s="966" t="str">
        <f t="shared" si="1"/>
        <v>8.1.1.2.1</v>
      </c>
      <c r="N5" s="659" t="s">
        <v>1688</v>
      </c>
      <c r="O5" s="196"/>
      <c r="P5" s="549"/>
      <c r="Q5" s="869" t="str">
        <f t="shared" ref="Q5:Q13" si="3">$E5</f>
        <v>8.1.1.2</v>
      </c>
      <c r="R5" s="574" t="s">
        <v>3008</v>
      </c>
      <c r="S5" s="967" t="str">
        <f t="shared" ref="S5:S14" si="4">$G5</f>
        <v>8.1.1.2.1</v>
      </c>
      <c r="T5" s="574" t="s">
        <v>1689</v>
      </c>
      <c r="U5" s="196"/>
      <c r="V5" s="549"/>
      <c r="W5" s="809" t="str">
        <f t="shared" ref="W5:W14" si="5">$E5</f>
        <v>8.1.1.2</v>
      </c>
      <c r="X5" s="698"/>
      <c r="Y5" s="817" t="str">
        <f t="shared" ref="Y5:Y14" si="6">$G5</f>
        <v>8.1.1.2.1</v>
      </c>
      <c r="Z5" s="698"/>
      <c r="AA5" s="212"/>
      <c r="AB5" s="212"/>
    </row>
    <row r="6" spans="1:28" s="221" customFormat="1" ht="40.65" x14ac:dyDescent="0.25">
      <c r="A6" s="189"/>
      <c r="B6" s="611" t="str">
        <f t="shared" si="0"/>
        <v xml:space="preserve">Does the data privacy assessment process include steps to identify all personal data that is stored and processed by mobile money (i.e. an Initial Privacy Assessment - IPA)?
</v>
      </c>
      <c r="C6" s="196"/>
      <c r="D6" s="546"/>
      <c r="E6" s="970" t="s">
        <v>1690</v>
      </c>
      <c r="F6" s="1041" t="s">
        <v>3009</v>
      </c>
      <c r="G6" s="866" t="s">
        <v>1691</v>
      </c>
      <c r="H6" s="601" t="s">
        <v>1692</v>
      </c>
      <c r="I6" s="196"/>
      <c r="J6" s="549">
        <v>0</v>
      </c>
      <c r="K6" s="805" t="str">
        <f t="shared" si="2"/>
        <v>8.1.1.3</v>
      </c>
      <c r="L6" s="1169" t="s">
        <v>3010</v>
      </c>
      <c r="M6" s="806" t="str">
        <f t="shared" si="1"/>
        <v>8.1.1.3.1</v>
      </c>
      <c r="N6" s="971" t="s">
        <v>1693</v>
      </c>
      <c r="O6" s="196"/>
      <c r="P6" s="549"/>
      <c r="Q6" s="972" t="str">
        <f t="shared" si="3"/>
        <v>8.1.1.3</v>
      </c>
      <c r="R6" s="1041" t="s">
        <v>3011</v>
      </c>
      <c r="S6" s="815" t="str">
        <f t="shared" si="4"/>
        <v>8.1.1.3.1</v>
      </c>
      <c r="T6" s="601" t="s">
        <v>1694</v>
      </c>
      <c r="U6" s="196"/>
      <c r="V6" s="549"/>
      <c r="W6" s="816" t="str">
        <f t="shared" si="5"/>
        <v>8.1.1.3</v>
      </c>
      <c r="X6" s="1103"/>
      <c r="Y6" s="815" t="str">
        <f t="shared" si="6"/>
        <v>8.1.1.3.1</v>
      </c>
      <c r="Z6" s="785"/>
      <c r="AA6" s="973"/>
      <c r="AB6" s="973"/>
    </row>
    <row r="7" spans="1:28" s="221" customFormat="1" ht="27.8" thickBot="1" x14ac:dyDescent="0.3">
      <c r="A7" s="193"/>
      <c r="B7" s="611" t="str">
        <f t="shared" si="0"/>
        <v xml:space="preserve">Does the data privacy assessment process include steps to determine and mitigate risks to data privacy (i.e. a Privacy Impact Assessment - PIA)?
</v>
      </c>
      <c r="C7" s="196"/>
      <c r="D7" s="546"/>
      <c r="E7" s="811" t="s">
        <v>1690</v>
      </c>
      <c r="F7" s="1049"/>
      <c r="G7" s="974" t="s">
        <v>1695</v>
      </c>
      <c r="H7" s="622" t="s">
        <v>1696</v>
      </c>
      <c r="I7" s="196"/>
      <c r="J7" s="549">
        <v>0</v>
      </c>
      <c r="K7" s="816" t="str">
        <f t="shared" si="2"/>
        <v>8.1.1.3</v>
      </c>
      <c r="L7" s="1171"/>
      <c r="M7" s="819" t="str">
        <f t="shared" si="1"/>
        <v>8.1.1.3.2</v>
      </c>
      <c r="N7" s="975" t="s">
        <v>1697</v>
      </c>
      <c r="O7" s="196"/>
      <c r="P7" s="549"/>
      <c r="Q7" s="816" t="str">
        <f t="shared" si="3"/>
        <v>8.1.1.3</v>
      </c>
      <c r="R7" s="1049"/>
      <c r="S7" s="819" t="str">
        <f t="shared" si="4"/>
        <v>8.1.1.3.2</v>
      </c>
      <c r="T7" s="622" t="s">
        <v>1698</v>
      </c>
      <c r="U7" s="196"/>
      <c r="V7" s="549"/>
      <c r="W7" s="816" t="str">
        <f t="shared" si="5"/>
        <v>8.1.1.3</v>
      </c>
      <c r="X7" s="1172"/>
      <c r="Y7" s="819" t="str">
        <f t="shared" si="6"/>
        <v>8.1.1.3.2</v>
      </c>
      <c r="Z7" s="975"/>
      <c r="AA7" s="973"/>
      <c r="AB7" s="973"/>
    </row>
    <row r="8" spans="1:28" s="221" customFormat="1" ht="27.8" thickBot="1" x14ac:dyDescent="0.3">
      <c r="A8" s="193"/>
      <c r="B8" s="611" t="str">
        <f t="shared" si="0"/>
        <v xml:space="preserve">Has the provider defined data privacy rules of behaviour that govern access, collection, disclosure, sharing, retention, and use of personal data?
</v>
      </c>
      <c r="C8" s="196"/>
      <c r="D8" s="546"/>
      <c r="E8" s="970" t="s">
        <v>1699</v>
      </c>
      <c r="F8" s="659" t="s">
        <v>3012</v>
      </c>
      <c r="G8" s="866" t="s">
        <v>1700</v>
      </c>
      <c r="H8" s="601" t="s">
        <v>1701</v>
      </c>
      <c r="I8" s="196"/>
      <c r="J8" s="549">
        <v>0</v>
      </c>
      <c r="K8" s="805" t="str">
        <f t="shared" si="2"/>
        <v>8.1.1.4</v>
      </c>
      <c r="L8" s="976" t="s">
        <v>3013</v>
      </c>
      <c r="M8" s="806" t="str">
        <f t="shared" si="1"/>
        <v>8.1.1.4.1</v>
      </c>
      <c r="N8" s="971" t="s">
        <v>1702</v>
      </c>
      <c r="O8" s="196"/>
      <c r="P8" s="549"/>
      <c r="Q8" s="972" t="str">
        <f t="shared" si="3"/>
        <v>8.1.1.4</v>
      </c>
      <c r="R8" s="659" t="s">
        <v>3014</v>
      </c>
      <c r="S8" s="815" t="str">
        <f t="shared" si="4"/>
        <v>8.1.1.4.1</v>
      </c>
      <c r="T8" s="601" t="s">
        <v>1703</v>
      </c>
      <c r="U8" s="196"/>
      <c r="V8" s="549"/>
      <c r="W8" s="816" t="str">
        <f t="shared" si="5"/>
        <v>8.1.1.4</v>
      </c>
      <c r="X8" s="785"/>
      <c r="Y8" s="815" t="str">
        <f t="shared" si="6"/>
        <v>8.1.1.4.1</v>
      </c>
      <c r="Z8" s="785"/>
      <c r="AA8" s="973"/>
      <c r="AB8" s="973"/>
    </row>
    <row r="9" spans="1:28" s="213" customFormat="1" ht="27.8" thickBot="1" x14ac:dyDescent="0.3">
      <c r="A9" s="193"/>
      <c r="B9" s="535" t="str">
        <f t="shared" si="0"/>
        <v xml:space="preserve">Where necessary, do agreements with external parties cover responsibilities for data privacy and restrictions on further sharing of personal data?
</v>
      </c>
      <c r="C9" s="196"/>
      <c r="D9" s="546"/>
      <c r="E9" s="970" t="s">
        <v>1704</v>
      </c>
      <c r="F9" s="654" t="s">
        <v>3015</v>
      </c>
      <c r="G9" s="866" t="s">
        <v>1705</v>
      </c>
      <c r="H9" s="594" t="s">
        <v>1706</v>
      </c>
      <c r="I9" s="196"/>
      <c r="J9" s="549">
        <v>0</v>
      </c>
      <c r="K9" s="805" t="str">
        <f t="shared" si="2"/>
        <v>8.1.1.5</v>
      </c>
      <c r="L9" s="696" t="s">
        <v>3016</v>
      </c>
      <c r="M9" s="806" t="str">
        <f t="shared" si="1"/>
        <v>8.1.1.5.1</v>
      </c>
      <c r="N9" s="971" t="s">
        <v>1707</v>
      </c>
      <c r="O9" s="196"/>
      <c r="P9" s="549"/>
      <c r="Q9" s="972" t="str">
        <f t="shared" si="3"/>
        <v>8.1.1.5</v>
      </c>
      <c r="R9" s="654" t="s">
        <v>3017</v>
      </c>
      <c r="S9" s="815" t="str">
        <f t="shared" si="4"/>
        <v>8.1.1.5.1</v>
      </c>
      <c r="T9" s="594" t="s">
        <v>1708</v>
      </c>
      <c r="U9" s="196"/>
      <c r="V9" s="549"/>
      <c r="W9" s="816" t="str">
        <f t="shared" si="5"/>
        <v>8.1.1.5</v>
      </c>
      <c r="X9" s="619"/>
      <c r="Y9" s="815" t="str">
        <f t="shared" si="6"/>
        <v>8.1.1.5.1</v>
      </c>
      <c r="Z9" s="619"/>
      <c r="AA9" s="212"/>
      <c r="AB9" s="212"/>
    </row>
    <row r="10" spans="1:28" s="192" customFormat="1" ht="27.8" thickBot="1" x14ac:dyDescent="0.3">
      <c r="A10" s="193"/>
      <c r="B10" s="535" t="str">
        <f t="shared" si="0"/>
        <v xml:space="preserve">Is there a data protection training and awareness plan for educating staff and agents on the protection and fair usage of personal data?
</v>
      </c>
      <c r="C10" s="196"/>
      <c r="D10" s="546"/>
      <c r="E10" s="970" t="s">
        <v>1709</v>
      </c>
      <c r="F10" s="564" t="s">
        <v>3018</v>
      </c>
      <c r="G10" s="965" t="s">
        <v>1710</v>
      </c>
      <c r="H10" s="564" t="s">
        <v>1711</v>
      </c>
      <c r="I10" s="196"/>
      <c r="J10" s="549">
        <v>0</v>
      </c>
      <c r="K10" s="805" t="str">
        <f t="shared" si="2"/>
        <v>8.1.1.7</v>
      </c>
      <c r="L10" s="977" t="s">
        <v>3019</v>
      </c>
      <c r="M10" s="966" t="str">
        <f t="shared" si="1"/>
        <v>8.1.1.7.1</v>
      </c>
      <c r="N10" s="660" t="s">
        <v>1712</v>
      </c>
      <c r="O10" s="196"/>
      <c r="P10" s="549"/>
      <c r="Q10" s="972" t="str">
        <f t="shared" si="3"/>
        <v>8.1.1.7</v>
      </c>
      <c r="R10" s="564" t="s">
        <v>3020</v>
      </c>
      <c r="S10" s="817" t="str">
        <f t="shared" si="4"/>
        <v>8.1.1.7.1</v>
      </c>
      <c r="T10" s="564" t="s">
        <v>1713</v>
      </c>
      <c r="U10" s="196"/>
      <c r="V10" s="549"/>
      <c r="W10" s="968" t="str">
        <f t="shared" si="5"/>
        <v>8.1.1.7</v>
      </c>
      <c r="X10" s="822"/>
      <c r="Y10" s="967" t="str">
        <f t="shared" si="6"/>
        <v>8.1.1.7.1</v>
      </c>
      <c r="Z10" s="822"/>
      <c r="AA10" s="545"/>
      <c r="AB10" s="545"/>
    </row>
    <row r="11" spans="1:28" s="213" customFormat="1" ht="27.1" x14ac:dyDescent="0.25">
      <c r="A11" s="193"/>
      <c r="B11" s="535" t="str">
        <f t="shared" si="0"/>
        <v xml:space="preserve">Have incident response plans been developed to address breaches involving personal data?
</v>
      </c>
      <c r="C11" s="196"/>
      <c r="D11" s="546"/>
      <c r="E11" s="970" t="s">
        <v>1715</v>
      </c>
      <c r="F11" s="1041" t="s">
        <v>3021</v>
      </c>
      <c r="G11" s="866" t="s">
        <v>1714</v>
      </c>
      <c r="H11" s="594" t="s">
        <v>1716</v>
      </c>
      <c r="I11" s="196"/>
      <c r="J11" s="549">
        <v>0</v>
      </c>
      <c r="K11" s="805" t="str">
        <f t="shared" si="2"/>
        <v>8.1.1.8</v>
      </c>
      <c r="L11" s="1169" t="s">
        <v>3022</v>
      </c>
      <c r="M11" s="806" t="str">
        <f t="shared" si="1"/>
        <v>8.1.1.8.1</v>
      </c>
      <c r="N11" s="971" t="s">
        <v>1717</v>
      </c>
      <c r="O11" s="196"/>
      <c r="P11" s="549"/>
      <c r="Q11" s="972" t="str">
        <f t="shared" si="3"/>
        <v>8.1.1.8</v>
      </c>
      <c r="R11" s="1041" t="s">
        <v>3023</v>
      </c>
      <c r="S11" s="815" t="str">
        <f t="shared" si="4"/>
        <v>8.1.1.8.1</v>
      </c>
      <c r="T11" s="594" t="s">
        <v>1718</v>
      </c>
      <c r="U11" s="196"/>
      <c r="V11" s="549"/>
      <c r="W11" s="805" t="str">
        <f t="shared" si="5"/>
        <v>8.1.1.8</v>
      </c>
      <c r="X11" s="1105"/>
      <c r="Y11" s="806" t="str">
        <f t="shared" si="6"/>
        <v>8.1.1.8.1</v>
      </c>
      <c r="Z11" s="614"/>
      <c r="AA11" s="212"/>
      <c r="AB11" s="212"/>
    </row>
    <row r="12" spans="1:28" s="213" customFormat="1" ht="39.049999999999997" customHeight="1" thickBot="1" x14ac:dyDescent="0.3">
      <c r="A12" s="193"/>
      <c r="B12" s="535" t="str">
        <f t="shared" si="0"/>
        <v xml:space="preserve">Have employees been told what constitutes a breach involving personal data, how to report the breach, and what information needs to be reported?
</v>
      </c>
      <c r="C12" s="196"/>
      <c r="D12" s="546"/>
      <c r="E12" s="811" t="s">
        <v>1715</v>
      </c>
      <c r="F12" s="1049"/>
      <c r="G12" s="866" t="s">
        <v>1719</v>
      </c>
      <c r="H12" s="558" t="s">
        <v>1720</v>
      </c>
      <c r="I12" s="196"/>
      <c r="J12" s="549">
        <v>0</v>
      </c>
      <c r="K12" s="816" t="str">
        <f t="shared" si="2"/>
        <v>8.1.1.8</v>
      </c>
      <c r="L12" s="1170"/>
      <c r="M12" s="815" t="str">
        <f t="shared" si="1"/>
        <v>8.1.1.8.2</v>
      </c>
      <c r="N12" s="975" t="s">
        <v>1721</v>
      </c>
      <c r="O12" s="196"/>
      <c r="P12" s="549"/>
      <c r="Q12" s="816" t="str">
        <f t="shared" si="3"/>
        <v>8.1.1.8</v>
      </c>
      <c r="R12" s="1049"/>
      <c r="S12" s="815" t="str">
        <f t="shared" si="4"/>
        <v>8.1.1.8.2</v>
      </c>
      <c r="T12" s="558" t="s">
        <v>1722</v>
      </c>
      <c r="U12" s="196"/>
      <c r="V12" s="549"/>
      <c r="W12" s="816" t="str">
        <f t="shared" si="5"/>
        <v>8.1.1.8</v>
      </c>
      <c r="X12" s="1103"/>
      <c r="Y12" s="815" t="str">
        <f t="shared" si="6"/>
        <v>8.1.1.8.2</v>
      </c>
      <c r="Z12" s="624"/>
      <c r="AA12" s="212"/>
      <c r="AB12" s="212"/>
    </row>
    <row r="13" spans="1:28" s="195" customFormat="1" ht="41.35" thickBot="1" x14ac:dyDescent="0.3">
      <c r="A13" s="193"/>
      <c r="B13" s="535" t="str">
        <f t="shared" si="0"/>
        <v xml:space="preserve">Has an assessment been made to ensure that any international transfer of personal data (e.g. for data processing in another country) is compliant with regulations?
</v>
      </c>
      <c r="C13" s="196"/>
      <c r="D13" s="549"/>
      <c r="E13" s="978" t="s">
        <v>1723</v>
      </c>
      <c r="F13" s="601" t="s">
        <v>3024</v>
      </c>
      <c r="G13" s="866" t="s">
        <v>1724</v>
      </c>
      <c r="H13" s="594" t="s">
        <v>1725</v>
      </c>
      <c r="I13" s="196"/>
      <c r="J13" s="549">
        <v>0</v>
      </c>
      <c r="K13" s="968" t="str">
        <f t="shared" si="2"/>
        <v>8.4.1.4</v>
      </c>
      <c r="L13" s="979" t="s">
        <v>3025</v>
      </c>
      <c r="M13" s="967" t="str">
        <f t="shared" si="1"/>
        <v>8.4.1.4.1</v>
      </c>
      <c r="N13" s="714" t="s">
        <v>1726</v>
      </c>
      <c r="O13" s="196"/>
      <c r="P13" s="549"/>
      <c r="Q13" s="972" t="str">
        <f t="shared" si="3"/>
        <v>8.4.1.4</v>
      </c>
      <c r="R13" s="601" t="s">
        <v>3026</v>
      </c>
      <c r="S13" s="815" t="str">
        <f t="shared" si="4"/>
        <v>8.4.1.4.1</v>
      </c>
      <c r="T13" s="594" t="s">
        <v>1727</v>
      </c>
      <c r="U13" s="196"/>
      <c r="V13" s="549"/>
      <c r="W13" s="968" t="str">
        <f t="shared" si="5"/>
        <v>8.4.1.4</v>
      </c>
      <c r="X13" s="714"/>
      <c r="Y13" s="967" t="str">
        <f t="shared" si="6"/>
        <v>8.4.1.4.1</v>
      </c>
      <c r="Z13" s="822"/>
      <c r="AA13" s="559"/>
      <c r="AB13" s="559"/>
    </row>
    <row r="14" spans="1:28" s="198" customFormat="1" ht="15.7" thickBot="1" x14ac:dyDescent="0.3">
      <c r="A14" s="197"/>
      <c r="B14" s="536"/>
      <c r="C14" s="196"/>
      <c r="D14" s="603"/>
      <c r="E14" s="603"/>
      <c r="F14" s="604"/>
      <c r="G14" s="607"/>
      <c r="H14" s="604"/>
      <c r="I14" s="196"/>
      <c r="J14" s="603"/>
      <c r="K14" s="703">
        <f t="shared" si="2"/>
        <v>0</v>
      </c>
      <c r="L14" s="733"/>
      <c r="M14" s="702">
        <f t="shared" si="1"/>
        <v>0</v>
      </c>
      <c r="N14" s="732"/>
      <c r="O14" s="196"/>
      <c r="P14" s="603"/>
      <c r="Q14" s="603"/>
      <c r="R14" s="604"/>
      <c r="S14" s="707">
        <f t="shared" si="4"/>
        <v>0</v>
      </c>
      <c r="T14" s="604"/>
      <c r="U14" s="196"/>
      <c r="V14" s="603"/>
      <c r="W14" s="703">
        <f t="shared" si="5"/>
        <v>0</v>
      </c>
      <c r="X14" s="732"/>
      <c r="Y14" s="702">
        <f t="shared" si="6"/>
        <v>0</v>
      </c>
      <c r="Z14" s="732"/>
      <c r="AA14" s="608"/>
      <c r="AB14" s="608"/>
    </row>
  </sheetData>
  <sheetProtection password="B898" sheet="1" objects="1" scenarios="1" formatColumns="0" formatRows="0"/>
  <mergeCells count="8">
    <mergeCell ref="X11:X12"/>
    <mergeCell ref="F11:F12"/>
    <mergeCell ref="L11:L12"/>
    <mergeCell ref="R11:R12"/>
    <mergeCell ref="F6:F7"/>
    <mergeCell ref="L6:L7"/>
    <mergeCell ref="R6:R7"/>
    <mergeCell ref="X6:X7"/>
  </mergeCells>
  <conditionalFormatting sqref="B1 H1:H1048576 B3:B1048576">
    <cfRule type="expression" dxfId="0" priority="6" stopIfTrue="1">
      <formula>#REF!="Recommended"</formula>
    </cfRule>
  </conditionalFormatting>
  <conditionalFormatting sqref="G1:G1048576">
    <cfRule type="expression" priority="50">
      <formula>$G1&lt;&gt;#REF!</formula>
    </cfRule>
  </conditionalFormatting>
  <pageMargins left="0.39370078740157483" right="0.39370078740157483" top="0.39370078740157483" bottom="0.39370078740157483" header="0" footer="0"/>
  <pageSetup paperSize="8" scale="33" fitToHeight="100" orientation="landscape" horizontalDpi="4294967292"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53</vt:i4>
      </vt:variant>
    </vt:vector>
  </HeadingPairs>
  <TitlesOfParts>
    <vt:vector size="63" baseType="lpstr">
      <vt:lpstr>Introduction</vt:lpstr>
      <vt:lpstr>1</vt:lpstr>
      <vt:lpstr>2</vt:lpstr>
      <vt:lpstr>3</vt:lpstr>
      <vt:lpstr>4</vt:lpstr>
      <vt:lpstr>5</vt:lpstr>
      <vt:lpstr>6</vt:lpstr>
      <vt:lpstr>7</vt:lpstr>
      <vt:lpstr>8</vt:lpstr>
      <vt:lpstr>Definitions</vt:lpstr>
      <vt:lpstr>CarriageReturn</vt:lpstr>
      <vt:lpstr>Category</vt:lpstr>
      <vt:lpstr>Category_detailed</vt:lpstr>
      <vt:lpstr>CategoryRecommended</vt:lpstr>
      <vt:lpstr>CategoryRequired</vt:lpstr>
      <vt:lpstr>CategoryTranslationTable</vt:lpstr>
      <vt:lpstr>ComplianceNA</vt:lpstr>
      <vt:lpstr>ComplianceNo</vt:lpstr>
      <vt:lpstr>CompliancePartial</vt:lpstr>
      <vt:lpstr>ComplianceYes</vt:lpstr>
      <vt:lpstr>ComplianceYesNoPartialNA</vt:lpstr>
      <vt:lpstr>EvidenceYesNo</vt:lpstr>
      <vt:lpstr>Function</vt:lpstr>
      <vt:lpstr>Language</vt:lpstr>
      <vt:lpstr>LanguageNumber</vt:lpstr>
      <vt:lpstr>Languages</vt:lpstr>
      <vt:lpstr>LanguageTable</vt:lpstr>
      <vt:lpstr>PrincipleLookupTranslationTable</vt:lpstr>
      <vt:lpstr>'1'!Print_Area</vt:lpstr>
      <vt:lpstr>'2'!Print_Area</vt:lpstr>
      <vt:lpstr>'3'!Print_Area</vt:lpstr>
      <vt:lpstr>'4'!Print_Area</vt:lpstr>
      <vt:lpstr>'5'!Print_Area</vt:lpstr>
      <vt:lpstr>'6'!Print_Area</vt:lpstr>
      <vt:lpstr>'7'!Print_Area</vt:lpstr>
      <vt:lpstr>'8'!Print_Area</vt:lpstr>
      <vt:lpstr>'1'!Print_Titles</vt:lpstr>
      <vt:lpstr>'2'!Print_Titles</vt:lpstr>
      <vt:lpstr>'3'!Print_Titles</vt:lpstr>
      <vt:lpstr>'4'!Print_Titles</vt:lpstr>
      <vt:lpstr>'5'!Print_Titles</vt:lpstr>
      <vt:lpstr>'6'!Print_Titles</vt:lpstr>
      <vt:lpstr>'7'!Print_Titles</vt:lpstr>
      <vt:lpstr>'8'!Print_Titles</vt:lpstr>
      <vt:lpstr>Spacer1</vt:lpstr>
      <vt:lpstr>Spacer2</vt:lpstr>
      <vt:lpstr>TranslatedAll</vt:lpstr>
      <vt:lpstr>TranslatedAllCategories</vt:lpstr>
      <vt:lpstr>TranslatedAllPrinciples</vt:lpstr>
      <vt:lpstr>TranslatedCompliance</vt:lpstr>
      <vt:lpstr>TranslatedCompliance_by_Sub_Principle</vt:lpstr>
      <vt:lpstr>TranslatedFilter</vt:lpstr>
      <vt:lpstr>TranslatedNA</vt:lpstr>
      <vt:lpstr>TranslatedNA_indicators_excluded</vt:lpstr>
      <vt:lpstr>TranslatedNo</vt:lpstr>
      <vt:lpstr>TranslatedOther</vt:lpstr>
      <vt:lpstr>TranslatedOverallCompliance</vt:lpstr>
      <vt:lpstr>TranslatedPartial</vt:lpstr>
      <vt:lpstr>TranslatedPrinciple</vt:lpstr>
      <vt:lpstr>TranslatedRecommended</vt:lpstr>
      <vt:lpstr>TranslatedRequired</vt:lpstr>
      <vt:lpstr>TranslatedTotal</vt:lpstr>
      <vt:lpstr>TranslatedYes</vt:lpstr>
    </vt:vector>
  </TitlesOfParts>
  <Company>GSMA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Scharwatt</dc:creator>
  <cp:lastModifiedBy>Niko Alexiadis</cp:lastModifiedBy>
  <dcterms:created xsi:type="dcterms:W3CDTF">2018-04-11T14:10:30Z</dcterms:created>
  <dcterms:modified xsi:type="dcterms:W3CDTF">2018-04-11T14:40:56Z</dcterms:modified>
</cp:coreProperties>
</file>